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6" l="1"/>
  <c r="E8" l="1"/>
  <c r="E23"/>
  <c r="D27" l="1"/>
  <c r="C27"/>
  <c r="E26"/>
  <c r="E25"/>
  <c r="E24"/>
  <c r="E27" s="1"/>
  <c r="D12"/>
  <c r="C12"/>
  <c r="E11"/>
  <c r="E10"/>
  <c r="E9"/>
  <c r="E7"/>
  <c r="E14" l="1"/>
  <c r="E22" s="1"/>
  <c r="E29"/>
  <c r="E12"/>
  <c r="E28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<sst xmlns="http://schemas.openxmlformats.org/spreadsheetml/2006/main" count="35" uniqueCount="35">
  <si>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</si>
  <si>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</si>
  <si>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</si>
  <si>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</si>
  <si>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</si>
  <si>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</si>
  <si>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</si>
  <si>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</si>
  <si>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</si>
  <si>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</si>
  <si>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</si>
  <si>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</si>
  <si>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</si>
  <si>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</si>
  <si>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</si>
  <si>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</si>
  <si>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</si>
  <si>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</si>
  <si>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</si>
  <si>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</si>
  <si>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</si>
  <si>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</si>
  <si>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</si>
  <si>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</si>
  <si>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</si>
  <si>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</si>
  <si>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</si>
  <si>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</si>
  <si>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</si>
  <si>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д.Жельцы д.10</t>
  </si>
  <si>
    <t>аренда</t>
  </si>
  <si>
    <t>автотранспортные расходы</t>
  </si>
  <si>
    <t>электроэнергия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</si>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</sst>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Layout" workbookViewId="0">
      <selection sqref="A1:E34"/>
    </sheetView>
  </sheetViews>
  <sheetFormatPr defaultRowHeight="15"/>
  <cols>
    <col min="1" max="1" width="15.140625" customWidth="1"/>
    <col min="2" max="2" width="43.28515625" customWidth="1"/>
  </cols>
  <sheetData>
    <row r="1" spans="1:9">
      <c r="A1" s="1" t="s">
        <v>33</v>
      </c>
    </row>
    <row r="3" spans="1:9">
      <c r="A3" s="2" t="s">
        <v>29</v>
      </c>
      <c r="B3" s="3"/>
      <c r="C3" s="4" t="s">
        <v>0</v>
      </c>
      <c r="D3" s="4" t="s">
        <v>1</v>
      </c>
      <c r="E3" s="5" t="s">
        <v>2</v>
      </c>
    </row>
    <row r="4" spans="1:9">
      <c r="A4" s="6" t="s">
        <v>3</v>
      </c>
      <c r="B4" s="7">
        <v>1456.9</v>
      </c>
      <c r="C4" s="8"/>
      <c r="D4" s="8"/>
      <c r="E4" s="9" t="s">
        <v>4</v>
      </c>
    </row>
    <row r="5" spans="1:9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9">
      <c r="A6" s="13" t="s">
        <v>9</v>
      </c>
      <c r="B6" s="14"/>
      <c r="C6" s="15">
        <v>111555.48</v>
      </c>
      <c r="D6" s="15">
        <v>111158</v>
      </c>
      <c r="E6" s="16">
        <f>C6*30%+64437</f>
        <v>97903.644</v>
      </c>
    </row>
    <row r="7" spans="1:9">
      <c r="A7" s="10" t="s">
        <v>10</v>
      </c>
      <c r="B7" s="14"/>
      <c r="C7" s="15">
        <v>55602.84</v>
      </c>
      <c r="D7" s="15">
        <v>54282.41</v>
      </c>
      <c r="E7" s="16">
        <f t="shared" ref="E7:E11" si="0">C7</f>
        <v>55602.84</v>
      </c>
    </row>
    <row r="8" spans="1:9">
      <c r="A8" s="10" t="s">
        <v>11</v>
      </c>
      <c r="B8" s="14"/>
      <c r="C8" s="15">
        <v>33047.040000000001</v>
      </c>
      <c r="D8" s="15">
        <v>33188.239999999998</v>
      </c>
      <c r="E8" s="16">
        <f t="shared" si="0"/>
        <v>33047.040000000001</v>
      </c>
    </row>
    <row r="9" spans="1:9">
      <c r="A9" s="13" t="s">
        <v>12</v>
      </c>
      <c r="B9" s="14"/>
      <c r="C9" s="15">
        <v>7869.12</v>
      </c>
      <c r="D9" s="15">
        <v>7957.64</v>
      </c>
      <c r="E9" s="16">
        <f t="shared" si="0"/>
        <v>7869.12</v>
      </c>
    </row>
    <row r="10" spans="1:9">
      <c r="A10" s="10" t="s">
        <v>13</v>
      </c>
      <c r="B10" s="14"/>
      <c r="C10" s="15">
        <v>50532.24</v>
      </c>
      <c r="D10" s="15">
        <v>50193.71</v>
      </c>
      <c r="E10" s="16">
        <f t="shared" si="0"/>
        <v>50532.24</v>
      </c>
    </row>
    <row r="11" spans="1:9">
      <c r="A11" s="10" t="s">
        <v>14</v>
      </c>
      <c r="B11" s="14"/>
      <c r="C11" s="15">
        <v>45286.68</v>
      </c>
      <c r="D11" s="15">
        <v>44841.760000000002</v>
      </c>
      <c r="E11" s="16">
        <f t="shared" si="0"/>
        <v>45286.68</v>
      </c>
    </row>
    <row r="12" spans="1:9">
      <c r="A12" s="10"/>
      <c r="B12" s="11" t="s">
        <v>16</v>
      </c>
      <c r="C12" s="17">
        <f>SUM(C6:C11)</f>
        <v>303893.40000000002</v>
      </c>
      <c r="D12" s="17">
        <f>SUM(D6:D11)</f>
        <v>301621.76000000001</v>
      </c>
      <c r="E12" s="18">
        <f>SUM(E6:E11)</f>
        <v>290241.56400000001</v>
      </c>
    </row>
    <row r="13" spans="1:9">
      <c r="A13" s="19" t="s">
        <v>17</v>
      </c>
      <c r="B13" s="14"/>
      <c r="C13" s="17"/>
      <c r="D13" s="17"/>
      <c r="E13" s="16"/>
    </row>
    <row r="14" spans="1:9">
      <c r="A14" s="19" t="s">
        <v>15</v>
      </c>
      <c r="B14" s="14"/>
      <c r="C14" s="17"/>
      <c r="D14" s="17"/>
      <c r="E14" s="16">
        <f>(D27+D12)*1%</f>
        <v>3054.9971000000005</v>
      </c>
    </row>
    <row r="15" spans="1:9">
      <c r="A15" s="13" t="s">
        <v>34</v>
      </c>
      <c r="B15" s="14"/>
      <c r="C15" s="17"/>
      <c r="D15" s="17"/>
      <c r="E15" s="16">
        <f>B4*12.8</f>
        <v>18648.320000000003</v>
      </c>
    </row>
    <row r="16" spans="1:9">
      <c r="A16" s="13" t="s">
        <v>18</v>
      </c>
      <c r="B16" s="14"/>
      <c r="C16" s="18"/>
      <c r="D16" s="18"/>
      <c r="E16" s="16">
        <f>B4*8.2</f>
        <v>11946.58</v>
      </c>
      <c r="I16" s="35"/>
    </row>
    <row r="17" spans="1:5">
      <c r="A17" s="10" t="s">
        <v>19</v>
      </c>
      <c r="B17" s="20"/>
      <c r="C17" s="18"/>
      <c r="D17" s="18"/>
      <c r="E17" s="16">
        <f>B4*7</f>
        <v>10198.300000000001</v>
      </c>
    </row>
    <row r="18" spans="1:5">
      <c r="A18" s="10" t="s">
        <v>20</v>
      </c>
      <c r="B18" s="14"/>
      <c r="C18" s="18"/>
      <c r="D18" s="18"/>
      <c r="E18" s="16">
        <f>B4*5</f>
        <v>7284.5</v>
      </c>
    </row>
    <row r="19" spans="1:5">
      <c r="A19" s="10" t="s">
        <v>30</v>
      </c>
      <c r="B19" s="14"/>
      <c r="C19" s="18"/>
      <c r="D19" s="18"/>
      <c r="E19" s="16">
        <f>B4*6</f>
        <v>8741.4000000000015</v>
      </c>
    </row>
    <row r="20" spans="1:5">
      <c r="A20" s="10" t="s">
        <v>31</v>
      </c>
      <c r="B20" s="14"/>
      <c r="C20" s="18"/>
      <c r="D20" s="18"/>
      <c r="E20" s="16">
        <f>B4*4.5</f>
        <v>6556.05</v>
      </c>
    </row>
    <row r="21" spans="1:5">
      <c r="A21" s="13" t="s">
        <v>21</v>
      </c>
      <c r="B21" s="14"/>
      <c r="C21" s="18"/>
      <c r="D21" s="18"/>
      <c r="E21" s="16">
        <v>64437</v>
      </c>
    </row>
    <row r="22" spans="1:5">
      <c r="A22" s="13"/>
      <c r="B22" s="14"/>
      <c r="C22" s="18"/>
      <c r="D22" s="18"/>
      <c r="E22" s="16">
        <f>SUM(E14:E21)</f>
        <v>130867.1471</v>
      </c>
    </row>
    <row r="23" spans="1:5">
      <c r="A23" s="22" t="s">
        <v>32</v>
      </c>
      <c r="B23" s="32"/>
      <c r="C23" s="33">
        <v>3962.29</v>
      </c>
      <c r="D23" s="33">
        <v>3877.95</v>
      </c>
      <c r="E23" s="34">
        <f>C23</f>
        <v>3962.29</v>
      </c>
    </row>
    <row r="24" spans="1:5">
      <c r="A24" s="22" t="s">
        <v>22</v>
      </c>
      <c r="B24" s="23"/>
      <c r="C24" s="24"/>
      <c r="D24" s="24"/>
      <c r="E24" s="24">
        <f>C24</f>
        <v>0</v>
      </c>
    </row>
    <row r="25" spans="1:5">
      <c r="A25" s="19" t="s">
        <v>23</v>
      </c>
      <c r="B25" s="11"/>
      <c r="C25" s="21"/>
      <c r="D25" s="21"/>
      <c r="E25" s="21">
        <f>C25</f>
        <v>0</v>
      </c>
    </row>
    <row r="26" spans="1:5">
      <c r="A26" s="22" t="s">
        <v>24</v>
      </c>
      <c r="B26" s="23"/>
      <c r="C26" s="24"/>
      <c r="D26" s="24"/>
      <c r="E26" s="24">
        <f>C26</f>
        <v>0</v>
      </c>
    </row>
    <row r="27" spans="1:5">
      <c r="A27" s="19"/>
      <c r="B27" s="14" t="s">
        <v>25</v>
      </c>
      <c r="C27" s="18">
        <f>SUM(C20:C26)</f>
        <v>3962.29</v>
      </c>
      <c r="D27" s="18">
        <f>SUM(D20:D26)</f>
        <v>3877.95</v>
      </c>
      <c r="E27" s="18">
        <f>SUM(E23:E26)</f>
        <v>3962.29</v>
      </c>
    </row>
    <row r="28" spans="1:5">
      <c r="A28" s="19"/>
      <c r="B28" s="14" t="s">
        <v>26</v>
      </c>
      <c r="C28" s="21"/>
      <c r="D28" s="21"/>
      <c r="E28" s="18">
        <f>E12+E27</f>
        <v>294203.85399999999</v>
      </c>
    </row>
    <row r="29" spans="1:5">
      <c r="A29" s="19" t="s">
        <v>27</v>
      </c>
      <c r="B29" s="11"/>
      <c r="C29" s="21"/>
      <c r="D29" s="21"/>
      <c r="E29" s="18">
        <f>C12+C27-D12-D27</f>
        <v>2355.9799999999932</v>
      </c>
    </row>
    <row r="30" spans="1:5">
      <c r="A30" s="25"/>
      <c r="B30" s="26"/>
      <c r="C30" s="27"/>
      <c r="D30" s="27"/>
      <c r="E30" s="27"/>
    </row>
    <row r="31" spans="1:5">
      <c r="A31" s="28" t="s">
        <v>28</v>
      </c>
      <c r="B31" s="29"/>
      <c r="C31" s="18"/>
      <c r="D31" s="18"/>
      <c r="E31" s="18">
        <v>0</v>
      </c>
    </row>
    <row r="32" spans="1:5">
      <c r="A32" s="10"/>
      <c r="B32" s="30"/>
      <c r="C32" s="11"/>
      <c r="D32" s="31"/>
      <c r="E32" s="31"/>
    </row>
    <row r="33" spans="1:5">
      <c r="A33" s="10"/>
      <c r="B33" s="30"/>
      <c r="C33" s="11"/>
      <c r="D33" s="31"/>
      <c r="E33" s="3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2024-01-29T13:26:32Z</dcterms:modified>
</cp:coreProperties>
</file>