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9"/>
  <c r="E13"/>
  <c r="E18"/>
  <c r="E17"/>
  <c r="E16"/>
  <c r="E15"/>
  <c r="E14"/>
  <c r="E7"/>
  <c r="E8"/>
  <c r="D23"/>
  <c r="C23"/>
  <c r="E22"/>
  <c r="E23" s="1"/>
  <c r="D10"/>
  <c r="C10"/>
  <c r="E9"/>
  <c r="E20" l="1"/>
  <c r="E25"/>
  <c r="E10"/>
  <c r="E24" s="1"/>
  <c r="E12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<sst xmlns="http://schemas.openxmlformats.org/spreadsheetml/2006/main" count="29" uniqueCount="29">
  <si>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</si>
  <si>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</si>
  <si>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</si>
  <si>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</si>
  <si>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</si>
  <si>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</si>
  <si>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</si>
  <si>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</si>
  <si>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</si>
  <si>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</si>
  <si>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</si>
  <si>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</si>
  <si>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Луга-3 д. 3/102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</si>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</sst>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view="pageLayout" workbookViewId="0">
      <selection sqref="A1:E29"/>
    </sheetView>
  </sheetViews>
  <sheetFormatPr defaultRowHeight="15"/>
  <cols>
    <col min="2" max="2" width="45" customWidth="1"/>
    <col min="3" max="3" width="10.85546875" customWidth="1"/>
    <col min="4" max="4" width="10" customWidth="1"/>
    <col min="5" max="5" width="14.85546875" customWidth="1"/>
  </cols>
  <sheetData>
    <row r="1" spans="1:7">
      <c r="A1" s="1" t="s">
        <v>27</v>
      </c>
    </row>
    <row r="3" spans="1:7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108.1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4">
        <v>5781</v>
      </c>
      <c r="D6" s="14">
        <v>7390</v>
      </c>
      <c r="E6" s="15">
        <f>C6*30%+3944</f>
        <v>5678.3</v>
      </c>
    </row>
    <row r="7" spans="1:7">
      <c r="A7" s="7" t="s">
        <v>13</v>
      </c>
      <c r="B7" s="11"/>
      <c r="C7" s="14">
        <v>2690</v>
      </c>
      <c r="D7" s="14">
        <v>3438</v>
      </c>
      <c r="E7" s="15">
        <f>D7</f>
        <v>3438</v>
      </c>
    </row>
    <row r="8" spans="1:7">
      <c r="A8" s="7" t="s">
        <v>11</v>
      </c>
      <c r="B8" s="11"/>
      <c r="C8" s="14">
        <v>4694</v>
      </c>
      <c r="D8" s="14">
        <v>4655</v>
      </c>
      <c r="E8" s="15">
        <f>D8</f>
        <v>4655</v>
      </c>
    </row>
    <row r="9" spans="1:7">
      <c r="A9" s="16" t="s">
        <v>14</v>
      </c>
      <c r="B9" s="11"/>
      <c r="C9" s="17"/>
      <c r="D9" s="14"/>
      <c r="E9" s="15">
        <f>C9</f>
        <v>0</v>
      </c>
    </row>
    <row r="10" spans="1:7">
      <c r="A10" s="7"/>
      <c r="B10" s="8" t="s">
        <v>15</v>
      </c>
      <c r="C10" s="18">
        <f>SUM(C6:C9)</f>
        <v>13165</v>
      </c>
      <c r="D10" s="18">
        <f>SUM(D6:D9)</f>
        <v>15483</v>
      </c>
      <c r="E10" s="19">
        <f>SUM(E6:E9)</f>
        <v>13771.3</v>
      </c>
    </row>
    <row r="11" spans="1:7">
      <c r="A11" s="10" t="s">
        <v>16</v>
      </c>
      <c r="B11" s="11"/>
      <c r="C11" s="18"/>
      <c r="D11" s="18"/>
      <c r="E11" s="15"/>
    </row>
    <row r="12" spans="1:7">
      <c r="A12" s="10" t="s">
        <v>9</v>
      </c>
      <c r="B12" s="11"/>
      <c r="C12" s="19"/>
      <c r="D12" s="19"/>
      <c r="E12" s="15">
        <f>(D23+D10)*1%</f>
        <v>154.83000000000001</v>
      </c>
      <c r="G12" s="25"/>
    </row>
    <row r="13" spans="1:7">
      <c r="A13" s="10" t="s">
        <v>17</v>
      </c>
      <c r="B13" s="11"/>
      <c r="C13" s="19"/>
      <c r="D13" s="19"/>
      <c r="E13" s="15">
        <f>C10*20%</f>
        <v>2633</v>
      </c>
    </row>
    <row r="14" spans="1:7">
      <c r="A14" s="16" t="s">
        <v>28</v>
      </c>
      <c r="B14" s="11"/>
      <c r="C14" s="19"/>
      <c r="D14" s="19"/>
      <c r="E14" s="15">
        <f>B4*12.8</f>
        <v>1383.68</v>
      </c>
    </row>
    <row r="15" spans="1:7">
      <c r="A15" s="16" t="s">
        <v>18</v>
      </c>
      <c r="B15" s="20"/>
      <c r="C15" s="19"/>
      <c r="D15" s="19"/>
      <c r="E15" s="15">
        <f>B4*8.2</f>
        <v>886.41999999999985</v>
      </c>
      <c r="G15" s="25"/>
    </row>
    <row r="16" spans="1:7">
      <c r="A16" s="7" t="s">
        <v>19</v>
      </c>
      <c r="B16" s="11"/>
      <c r="C16" s="19"/>
      <c r="D16" s="19"/>
      <c r="E16" s="15">
        <f>B4*7</f>
        <v>756.69999999999993</v>
      </c>
    </row>
    <row r="17" spans="1:8">
      <c r="A17" s="7" t="s">
        <v>20</v>
      </c>
      <c r="B17" s="11"/>
      <c r="C17" s="19"/>
      <c r="D17" s="19"/>
      <c r="E17" s="15">
        <f>B4*5</f>
        <v>540.5</v>
      </c>
    </row>
    <row r="18" spans="1:8">
      <c r="A18" s="7" t="s">
        <v>8</v>
      </c>
      <c r="B18" s="11"/>
      <c r="C18" s="19"/>
      <c r="D18" s="19"/>
      <c r="E18" s="15">
        <f>B4*6</f>
        <v>648.59999999999991</v>
      </c>
      <c r="H18" s="12"/>
    </row>
    <row r="19" spans="1:8">
      <c r="A19" s="7" t="s">
        <v>7</v>
      </c>
      <c r="B19" s="11"/>
      <c r="C19" s="19"/>
      <c r="D19" s="19"/>
      <c r="E19" s="15">
        <f>B4*3.5</f>
        <v>378.34999999999997</v>
      </c>
    </row>
    <row r="20" spans="1:8">
      <c r="A20" s="16" t="s">
        <v>21</v>
      </c>
      <c r="B20" s="11"/>
      <c r="C20" s="19"/>
      <c r="D20" s="19"/>
      <c r="E20" s="15">
        <f>SUM(E12:E19)</f>
        <v>7382.08</v>
      </c>
    </row>
    <row r="21" spans="1:8">
      <c r="A21" s="16"/>
      <c r="B21" s="11"/>
      <c r="C21" s="19"/>
      <c r="D21" s="19"/>
      <c r="E21" s="15"/>
    </row>
    <row r="22" spans="1:8">
      <c r="A22" s="10" t="s">
        <v>22</v>
      </c>
      <c r="B22" s="8"/>
      <c r="C22" s="21"/>
      <c r="D22" s="21"/>
      <c r="E22" s="21">
        <f>C22</f>
        <v>0</v>
      </c>
      <c r="G22" s="12"/>
    </row>
    <row r="23" spans="1:8">
      <c r="A23" s="10"/>
      <c r="B23" s="11" t="s">
        <v>23</v>
      </c>
      <c r="C23" s="19">
        <f>SUM(C22:C22)</f>
        <v>0</v>
      </c>
      <c r="D23" s="19">
        <f>SUM(D22:D22)</f>
        <v>0</v>
      </c>
      <c r="E23" s="19">
        <f>SUM(E22:E22)</f>
        <v>0</v>
      </c>
      <c r="F23" s="12"/>
      <c r="G23" s="12"/>
    </row>
    <row r="24" spans="1:8">
      <c r="A24" s="10"/>
      <c r="B24" s="11" t="s">
        <v>24</v>
      </c>
      <c r="C24" s="21"/>
      <c r="D24" s="21"/>
      <c r="E24" s="19">
        <f>E10+E23</f>
        <v>13771.3</v>
      </c>
    </row>
    <row r="25" spans="1:8">
      <c r="A25" s="10" t="s">
        <v>25</v>
      </c>
      <c r="B25" s="8"/>
      <c r="C25" s="21"/>
      <c r="D25" s="21"/>
      <c r="E25" s="19">
        <f>C10-D10</f>
        <v>-2318</v>
      </c>
    </row>
    <row r="26" spans="1:8">
      <c r="A26" s="4"/>
      <c r="B26" s="5"/>
      <c r="C26" s="22"/>
      <c r="D26" s="22"/>
      <c r="E26" s="22"/>
    </row>
    <row r="27" spans="1:8">
      <c r="A27" s="23" t="s">
        <v>26</v>
      </c>
      <c r="B27" s="24"/>
      <c r="C27" s="19"/>
      <c r="D27" s="19"/>
      <c r="E27" s="19"/>
    </row>
    <row r="28" spans="1:8">
      <c r="A28" s="4"/>
      <c r="B28" s="13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2024-02-14T13:15:46Z</dcterms:modified>
</cp:coreProperties>
</file>