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19"/>
  <c r="E18"/>
  <c r="E17"/>
  <c r="E16"/>
  <c r="E15"/>
  <c r="E14"/>
  <c r="E22"/>
  <c r="E24"/>
  <c r="E23"/>
  <c r="E9"/>
  <c r="E7"/>
  <c r="D25"/>
  <c r="C25"/>
  <c r="D10"/>
  <c r="C10"/>
  <c r="E13" s="1"/>
  <c r="E8"/>
  <c r="E10" l="1"/>
  <c r="E25"/>
  <c r="E12"/>
  <c r="E26" l="1"/>
  <c r="E29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<sst xmlns="http://schemas.openxmlformats.org/spreadsheetml/2006/main" count="33" uniqueCount="33">
  <si>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</si>
  <si>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</si>
  <si>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</si>
  <si>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</si>
  <si>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</si>
  <si>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</si>
  <si>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</si>
  <si>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</si>
  <si>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работы,материалы</t>
  </si>
  <si>
    <t>ул.Кингисеппа д.2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</si>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</sst>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0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view="pageLayout" workbookViewId="0">
      <selection sqref="A1:E32"/>
    </sheetView>
  </sheetViews>
  <sheetFormatPr defaultRowHeight="15"/>
  <cols>
    <col min="1" max="1" width="13.42578125" customWidth="1"/>
    <col min="2" max="2" width="39.140625" customWidth="1"/>
    <col min="3" max="3" width="12.5703125" customWidth="1"/>
    <col min="4" max="4" width="12.42578125" customWidth="1"/>
    <col min="5" max="5" width="17" customWidth="1"/>
    <col min="7" max="7" width="9.7109375" bestFit="1" customWidth="1"/>
  </cols>
  <sheetData>
    <row r="1" spans="1:6">
      <c r="A1" s="1" t="s">
        <v>31</v>
      </c>
    </row>
    <row r="3" spans="1:6">
      <c r="A3" s="15" t="s">
        <v>9</v>
      </c>
      <c r="B3" s="9"/>
      <c r="C3" s="2" t="s">
        <v>0</v>
      </c>
      <c r="D3" s="2" t="s">
        <v>1</v>
      </c>
      <c r="E3" s="16" t="s">
        <v>10</v>
      </c>
    </row>
    <row r="4" spans="1:6">
      <c r="A4" s="3" t="s">
        <v>11</v>
      </c>
      <c r="B4" s="4">
        <v>239.5</v>
      </c>
      <c r="C4" s="5"/>
      <c r="D4" s="5"/>
      <c r="E4" s="17" t="s">
        <v>12</v>
      </c>
    </row>
    <row r="5" spans="1:6">
      <c r="A5" s="6"/>
      <c r="B5" s="7" t="s">
        <v>2</v>
      </c>
      <c r="C5" s="8" t="s">
        <v>3</v>
      </c>
      <c r="D5" s="8" t="s">
        <v>4</v>
      </c>
      <c r="E5" s="8" t="s">
        <v>5</v>
      </c>
    </row>
    <row r="6" spans="1:6">
      <c r="A6" s="6" t="s">
        <v>7</v>
      </c>
      <c r="B6" s="13"/>
      <c r="C6" s="20">
        <v>21239</v>
      </c>
      <c r="D6" s="20">
        <v>19812</v>
      </c>
      <c r="E6" s="21">
        <f>C6*40%+10917</f>
        <v>19412.599999999999</v>
      </c>
    </row>
    <row r="7" spans="1:6">
      <c r="A7" s="6" t="s">
        <v>13</v>
      </c>
      <c r="B7" s="13"/>
      <c r="C7" s="20">
        <v>9843</v>
      </c>
      <c r="D7" s="20">
        <v>9183</v>
      </c>
      <c r="E7" s="21">
        <f>D7</f>
        <v>9183</v>
      </c>
    </row>
    <row r="8" spans="1:6">
      <c r="A8" s="6" t="s">
        <v>26</v>
      </c>
      <c r="B8" s="13"/>
      <c r="C8" s="20"/>
      <c r="D8" s="20"/>
      <c r="E8" s="21">
        <f>D8</f>
        <v>0</v>
      </c>
    </row>
    <row r="9" spans="1:6">
      <c r="A9" s="19" t="s">
        <v>14</v>
      </c>
      <c r="B9" s="13"/>
      <c r="C9" s="18">
        <v>1020</v>
      </c>
      <c r="D9" s="20">
        <v>952</v>
      </c>
      <c r="E9" s="21">
        <f>D9</f>
        <v>952</v>
      </c>
    </row>
    <row r="10" spans="1:6">
      <c r="A10" s="6"/>
      <c r="B10" s="7" t="s">
        <v>15</v>
      </c>
      <c r="C10" s="22">
        <f>SUM(C6:C9)</f>
        <v>32102</v>
      </c>
      <c r="D10" s="22">
        <f>SUM(D6:D9)</f>
        <v>29947</v>
      </c>
      <c r="E10" s="23">
        <f>SUM(E6:E9)</f>
        <v>29547.599999999999</v>
      </c>
      <c r="F10" s="30"/>
    </row>
    <row r="11" spans="1:6">
      <c r="A11" s="12" t="s">
        <v>16</v>
      </c>
      <c r="B11" s="13"/>
      <c r="C11" s="22"/>
      <c r="D11" s="22"/>
      <c r="E11" s="21"/>
    </row>
    <row r="12" spans="1:6">
      <c r="A12" s="12" t="s">
        <v>6</v>
      </c>
      <c r="B12" s="13"/>
      <c r="C12" s="23"/>
      <c r="D12" s="23"/>
      <c r="E12" s="21">
        <f>(D25+D10)*1%</f>
        <v>303.94209999999998</v>
      </c>
    </row>
    <row r="13" spans="1:6">
      <c r="A13" s="12" t="s">
        <v>27</v>
      </c>
      <c r="B13" s="13"/>
      <c r="C13" s="23"/>
      <c r="D13" s="23"/>
      <c r="E13" s="21">
        <f>C10*10%</f>
        <v>3210.2000000000003</v>
      </c>
      <c r="F13" s="30"/>
    </row>
    <row r="14" spans="1:6">
      <c r="A14" s="19" t="s">
        <v>32</v>
      </c>
      <c r="B14" s="13"/>
      <c r="C14" s="23"/>
      <c r="D14" s="23"/>
      <c r="E14" s="21">
        <f>B4*12.8</f>
        <v>3065.6000000000004</v>
      </c>
    </row>
    <row r="15" spans="1:6">
      <c r="A15" s="19" t="s">
        <v>17</v>
      </c>
      <c r="B15" s="24"/>
      <c r="C15" s="23"/>
      <c r="D15" s="23"/>
      <c r="E15" s="21">
        <f>B4*8.2</f>
        <v>1963.8999999999999</v>
      </c>
    </row>
    <row r="16" spans="1:6">
      <c r="A16" s="6" t="s">
        <v>18</v>
      </c>
      <c r="B16" s="13"/>
      <c r="C16" s="23"/>
      <c r="D16" s="23"/>
      <c r="E16" s="21">
        <f>B4*7</f>
        <v>1676.5</v>
      </c>
      <c r="F16" s="30"/>
    </row>
    <row r="17" spans="1:7">
      <c r="A17" s="6" t="s">
        <v>19</v>
      </c>
      <c r="B17" s="13"/>
      <c r="C17" s="23"/>
      <c r="D17" s="23"/>
      <c r="E17" s="21">
        <f>B4*5</f>
        <v>1197.5</v>
      </c>
    </row>
    <row r="18" spans="1:7">
      <c r="A18" s="6" t="s">
        <v>28</v>
      </c>
      <c r="B18" s="13"/>
      <c r="C18" s="23"/>
      <c r="D18" s="23"/>
      <c r="E18" s="21">
        <f>B4*6</f>
        <v>1437</v>
      </c>
    </row>
    <row r="19" spans="1:7">
      <c r="A19" s="6" t="s">
        <v>29</v>
      </c>
      <c r="B19" s="13"/>
      <c r="C19" s="23"/>
      <c r="D19" s="23"/>
      <c r="E19" s="21">
        <f>B4*2.71</f>
        <v>649.04499999999996</v>
      </c>
    </row>
    <row r="20" spans="1:7">
      <c r="A20" s="19" t="s">
        <v>8</v>
      </c>
      <c r="B20" s="13"/>
      <c r="C20" s="23"/>
      <c r="D20" s="23"/>
      <c r="E20" s="21">
        <v>6596</v>
      </c>
    </row>
    <row r="21" spans="1:7">
      <c r="A21" s="19"/>
      <c r="B21" s="13"/>
      <c r="C21" s="23"/>
      <c r="D21" s="23"/>
      <c r="E21" s="21">
        <f>SUM(E12:E20)</f>
        <v>20099.687100000003</v>
      </c>
      <c r="G21" s="14"/>
    </row>
    <row r="22" spans="1:7">
      <c r="A22" s="6" t="s">
        <v>30</v>
      </c>
      <c r="B22" s="13"/>
      <c r="C22" s="23">
        <v>140</v>
      </c>
      <c r="D22" s="23">
        <v>131</v>
      </c>
      <c r="E22" s="21">
        <f>D22</f>
        <v>131</v>
      </c>
      <c r="G22" s="14"/>
    </row>
    <row r="23" spans="1:7">
      <c r="A23" s="12" t="s">
        <v>21</v>
      </c>
      <c r="B23" s="7"/>
      <c r="C23" s="25">
        <v>242</v>
      </c>
      <c r="D23" s="25">
        <v>227</v>
      </c>
      <c r="E23" s="25">
        <f>D23</f>
        <v>227</v>
      </c>
    </row>
    <row r="24" spans="1:7">
      <c r="A24" s="12" t="s">
        <v>20</v>
      </c>
      <c r="B24" s="7"/>
      <c r="C24" s="25">
        <v>95.04</v>
      </c>
      <c r="D24" s="25">
        <v>89.21</v>
      </c>
      <c r="E24" s="25">
        <f>D24</f>
        <v>89.21</v>
      </c>
      <c r="G24" s="30"/>
    </row>
    <row r="25" spans="1:7">
      <c r="A25" s="12"/>
      <c r="B25" s="13" t="s">
        <v>22</v>
      </c>
      <c r="C25" s="23">
        <f>SUM(C22:C24)</f>
        <v>477.04</v>
      </c>
      <c r="D25" s="23">
        <f>SUM(D22:D24)</f>
        <v>447.21</v>
      </c>
      <c r="E25" s="23">
        <f>SUM(E22:E24)</f>
        <v>447.21</v>
      </c>
    </row>
    <row r="26" spans="1:7">
      <c r="A26" s="12"/>
      <c r="B26" s="13" t="s">
        <v>23</v>
      </c>
      <c r="C26" s="25"/>
      <c r="D26" s="25"/>
      <c r="E26" s="23">
        <f>E10+E25</f>
        <v>29994.809999999998</v>
      </c>
    </row>
    <row r="27" spans="1:7">
      <c r="A27" s="12" t="s">
        <v>24</v>
      </c>
      <c r="B27" s="7"/>
      <c r="C27" s="25"/>
      <c r="D27" s="25"/>
      <c r="E27" s="23"/>
    </row>
    <row r="28" spans="1:7">
      <c r="A28" s="10"/>
      <c r="B28" s="11"/>
      <c r="C28" s="26"/>
      <c r="D28" s="26"/>
      <c r="E28" s="26"/>
    </row>
    <row r="29" spans="1:7">
      <c r="A29" s="27" t="s">
        <v>25</v>
      </c>
      <c r="B29" s="28"/>
      <c r="C29" s="23"/>
      <c r="D29" s="23"/>
      <c r="E29" s="23">
        <f>D10+D25-E26</f>
        <v>399.40000000000146</v>
      </c>
    </row>
    <row r="30" spans="1:7">
      <c r="A30" s="29"/>
      <c r="B30" s="29"/>
      <c r="C30" s="29"/>
      <c r="D30" s="29"/>
      <c r="E30" s="29"/>
    </row>
    <row r="31" spans="1:7">
      <c r="A31" s="29"/>
      <c r="B31" s="29"/>
      <c r="C31" s="29"/>
      <c r="D31" s="29"/>
      <c r="E31" s="29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2024-02-09T08:26:34Z</dcterms:modified>
</cp:coreProperties>
</file>