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7"/>
  <c r="E21"/>
  <c r="E19"/>
  <c r="E18"/>
  <c r="E17"/>
  <c r="E16"/>
  <c r="E15"/>
  <c r="E14"/>
  <c r="E13"/>
  <c r="D28"/>
  <c r="C28"/>
  <c r="E27"/>
  <c r="E26"/>
  <c r="E25"/>
  <c r="E24"/>
  <c r="E23"/>
  <c r="E22"/>
  <c r="D9"/>
  <c r="C9"/>
  <c r="E12" s="1"/>
  <c r="E11" l="1"/>
  <c r="E28"/>
  <c r="E9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<sst xmlns="http://schemas.openxmlformats.org/spreadsheetml/2006/main" count="34" uniqueCount="34">
  <si>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</si>
  <si>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</si>
  <si>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</si>
  <si>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</si>
  <si>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</si>
  <si>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</si>
  <si>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д.13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</si>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</sst>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3"/>
    </sheetView>
  </sheetViews>
  <sheetFormatPr defaultRowHeight="15"/>
  <cols>
    <col min="1" max="1" width="14" customWidth="1"/>
    <col min="2" max="2" width="39" customWidth="1"/>
    <col min="3" max="3" width="11.7109375" customWidth="1"/>
    <col min="4" max="4" width="11.140625" customWidth="1"/>
    <col min="5" max="5" width="15.5703125" customWidth="1"/>
    <col min="7" max="8" width="11.42578125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1468.7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137558</v>
      </c>
      <c r="D6" s="19">
        <v>123109</v>
      </c>
      <c r="E6" s="20">
        <f>C6*40%+65225</f>
        <v>120248.20000000001</v>
      </c>
    </row>
    <row r="7" spans="1:6">
      <c r="A7" s="13" t="s">
        <v>17</v>
      </c>
      <c r="B7" s="18"/>
      <c r="C7" s="19">
        <v>181972</v>
      </c>
      <c r="D7" s="19">
        <v>162868</v>
      </c>
      <c r="E7" s="20">
        <f>D7</f>
        <v>162868</v>
      </c>
    </row>
    <row r="8" spans="1:6">
      <c r="A8" s="17" t="s">
        <v>7</v>
      </c>
      <c r="B8" s="18"/>
      <c r="C8" s="16">
        <v>6257</v>
      </c>
      <c r="D8" s="19">
        <v>5600</v>
      </c>
      <c r="E8" s="20">
        <f>C8</f>
        <v>6257</v>
      </c>
    </row>
    <row r="9" spans="1:6">
      <c r="A9" s="13"/>
      <c r="B9" s="14" t="s">
        <v>18</v>
      </c>
      <c r="C9" s="21">
        <f>SUM(C6:C8)</f>
        <v>325787</v>
      </c>
      <c r="D9" s="21">
        <f>SUM(D6:D8)</f>
        <v>291577</v>
      </c>
      <c r="E9" s="22">
        <f>SUM(E6:E8)</f>
        <v>289373.2</v>
      </c>
      <c r="F9" s="32"/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3127.81</v>
      </c>
    </row>
    <row r="12" spans="1:6">
      <c r="A12" s="17" t="s">
        <v>26</v>
      </c>
      <c r="B12" s="18"/>
      <c r="C12" s="22"/>
      <c r="D12" s="22"/>
      <c r="E12" s="20">
        <f>C9*15%</f>
        <v>48868.049999999996</v>
      </c>
      <c r="F12" s="32"/>
    </row>
    <row r="13" spans="1:6">
      <c r="A13" s="17" t="s">
        <v>32</v>
      </c>
      <c r="B13" s="18"/>
      <c r="C13" s="22"/>
      <c r="D13" s="22"/>
      <c r="E13" s="20">
        <f>7*12*B4</f>
        <v>123370.8</v>
      </c>
    </row>
    <row r="14" spans="1:6">
      <c r="A14" s="17" t="s">
        <v>33</v>
      </c>
      <c r="B14" s="18"/>
      <c r="C14" s="22"/>
      <c r="D14" s="22"/>
      <c r="E14" s="20">
        <f>B4*12.8</f>
        <v>18799.36</v>
      </c>
    </row>
    <row r="15" spans="1:6">
      <c r="A15" s="17" t="s">
        <v>8</v>
      </c>
      <c r="B15" s="24"/>
      <c r="C15" s="22"/>
      <c r="D15" s="22"/>
      <c r="E15" s="20">
        <f>B4*8.2</f>
        <v>12043.34</v>
      </c>
    </row>
    <row r="16" spans="1:6">
      <c r="A16" s="13" t="s">
        <v>9</v>
      </c>
      <c r="B16" s="18"/>
      <c r="C16" s="22"/>
      <c r="D16" s="22"/>
      <c r="E16" s="20">
        <f>B4*7</f>
        <v>10280.9</v>
      </c>
    </row>
    <row r="17" spans="1:7">
      <c r="A17" s="13" t="s">
        <v>20</v>
      </c>
      <c r="B17" s="18"/>
      <c r="C17" s="22"/>
      <c r="D17" s="22"/>
      <c r="E17" s="20">
        <f>B4*5</f>
        <v>7343.5</v>
      </c>
      <c r="G17" s="32"/>
    </row>
    <row r="18" spans="1:7">
      <c r="A18" s="13" t="s">
        <v>27</v>
      </c>
      <c r="B18" s="18"/>
      <c r="C18" s="22"/>
      <c r="D18" s="22"/>
      <c r="E18" s="20">
        <f>B4*6</f>
        <v>8812.2000000000007</v>
      </c>
    </row>
    <row r="19" spans="1:7">
      <c r="A19" s="13" t="s">
        <v>28</v>
      </c>
      <c r="B19" s="18"/>
      <c r="C19" s="22"/>
      <c r="D19" s="22"/>
      <c r="E19" s="20">
        <f>B4*2.71</f>
        <v>3980.1770000000001</v>
      </c>
    </row>
    <row r="20" spans="1:7">
      <c r="A20" s="17" t="s">
        <v>21</v>
      </c>
      <c r="B20" s="18"/>
      <c r="C20" s="22"/>
      <c r="D20" s="22"/>
      <c r="E20" s="20">
        <v>32418</v>
      </c>
    </row>
    <row r="21" spans="1:7">
      <c r="A21" s="17"/>
      <c r="B21" s="18"/>
      <c r="C21" s="22"/>
      <c r="D21" s="22"/>
      <c r="E21" s="20">
        <f>SUM(E11:E20)</f>
        <v>269044.13699999999</v>
      </c>
    </row>
    <row r="22" spans="1:7" ht="15.75">
      <c r="A22" s="26" t="s">
        <v>11</v>
      </c>
      <c r="B22" s="14"/>
      <c r="C22" s="25">
        <v>2021</v>
      </c>
      <c r="D22" s="25">
        <v>1822</v>
      </c>
      <c r="E22" s="25">
        <f t="shared" ref="E22:E27" si="0">C22</f>
        <v>2021</v>
      </c>
    </row>
    <row r="23" spans="1:7" ht="15.75">
      <c r="A23" s="26" t="s">
        <v>29</v>
      </c>
      <c r="B23" s="14"/>
      <c r="C23" s="25">
        <v>5937</v>
      </c>
      <c r="D23" s="25">
        <v>5350</v>
      </c>
      <c r="E23" s="25">
        <f t="shared" si="0"/>
        <v>5937</v>
      </c>
    </row>
    <row r="24" spans="1:7">
      <c r="A24" s="23" t="s">
        <v>10</v>
      </c>
      <c r="B24" s="14"/>
      <c r="C24" s="25">
        <v>5322</v>
      </c>
      <c r="D24" s="25">
        <v>4796</v>
      </c>
      <c r="E24" s="25">
        <f t="shared" si="0"/>
        <v>5322</v>
      </c>
    </row>
    <row r="25" spans="1:7">
      <c r="A25" s="3" t="s">
        <v>22</v>
      </c>
      <c r="B25" s="4"/>
      <c r="C25" s="5">
        <v>7468</v>
      </c>
      <c r="D25" s="5">
        <v>6810</v>
      </c>
      <c r="E25" s="5">
        <f t="shared" si="0"/>
        <v>7468</v>
      </c>
    </row>
    <row r="26" spans="1:7">
      <c r="A26" s="23" t="s">
        <v>23</v>
      </c>
      <c r="B26" s="14"/>
      <c r="C26" s="25">
        <v>2660</v>
      </c>
      <c r="D26" s="25">
        <v>2426</v>
      </c>
      <c r="E26" s="25">
        <f t="shared" si="0"/>
        <v>2660</v>
      </c>
    </row>
    <row r="27" spans="1:7">
      <c r="A27" s="3" t="s">
        <v>24</v>
      </c>
      <c r="B27" s="4"/>
      <c r="C27" s="5"/>
      <c r="D27" s="5"/>
      <c r="E27" s="5">
        <f t="shared" si="0"/>
        <v>0</v>
      </c>
    </row>
    <row r="28" spans="1:7">
      <c r="A28" s="23"/>
      <c r="B28" s="18" t="s">
        <v>30</v>
      </c>
      <c r="C28" s="22">
        <f>SUM(C22:C27)</f>
        <v>23408</v>
      </c>
      <c r="D28" s="22">
        <f>SUM(D22:D27)</f>
        <v>21204</v>
      </c>
      <c r="E28" s="22">
        <f>SUM(E22:E27)</f>
        <v>23408</v>
      </c>
    </row>
    <row r="29" spans="1:7">
      <c r="A29" s="23"/>
      <c r="B29" s="18" t="s">
        <v>25</v>
      </c>
      <c r="C29" s="25"/>
      <c r="D29" s="25"/>
      <c r="E29" s="22">
        <f>E28+E9</f>
        <v>312781.2</v>
      </c>
    </row>
    <row r="30" spans="1:7">
      <c r="A30" s="23" t="s">
        <v>12</v>
      </c>
      <c r="B30" s="14"/>
      <c r="C30" s="25"/>
      <c r="D30" s="25"/>
      <c r="E30" s="22"/>
    </row>
    <row r="31" spans="1:7">
      <c r="A31" s="29"/>
      <c r="B31" s="30"/>
      <c r="C31" s="31"/>
      <c r="D31" s="31"/>
      <c r="E31" s="31"/>
    </row>
    <row r="32" spans="1:7">
      <c r="A32" s="27" t="s">
        <v>13</v>
      </c>
      <c r="B32" s="28"/>
      <c r="C32" s="22"/>
      <c r="D32" s="22"/>
      <c r="E32" s="22">
        <f>D9+D28-E29</f>
        <v>-0.20000000001164153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2024-02-19T06:34:16Z</dcterms:modified>
</cp:coreProperties>
</file>