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13"/>
  <c r="E7"/>
  <c r="E8"/>
  <c r="E27"/>
  <c r="E26"/>
  <c r="E25"/>
  <c r="D28"/>
  <c r="C28"/>
  <c r="E23"/>
  <c r="E22"/>
  <c r="D9"/>
  <c r="C9"/>
  <c r="E12" s="1"/>
  <c r="E11" l="1"/>
  <c r="E9"/>
  <c r="E24"/>
  <c r="E28" s="1"/>
  <c r="E29" l="1"/>
  <c r="E31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<sst xmlns="http://schemas.openxmlformats.org/spreadsheetml/2006/main" count="36" uniqueCount="36">
  <si>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</si>
  <si>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</si>
  <si>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</si>
  <si>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</si>
  <si>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</si>
  <si>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</si>
  <si>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</si>
  <si>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</si>
  <si>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</si>
  <si>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</si>
  <si>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</si>
  <si>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</si>
  <si>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</si>
  <si>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</si>
  <si>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</si>
  <si>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д.21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</si>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</sst>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3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0" xfId="0" applyFont="1"/>
    <xf numFmtId="0" fontId="3" fillId="0" borderId="0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14" xfId="0" applyNumberFormat="1" applyBorder="1"/>
    <xf numFmtId="0" fontId="0" fillId="0" borderId="15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Layout" workbookViewId="0">
      <selection sqref="A1:E32"/>
    </sheetView>
  </sheetViews>
  <sheetFormatPr defaultRowHeight="15"/>
  <cols>
    <col min="1" max="1" width="13.7109375" customWidth="1"/>
    <col min="2" max="2" width="39.140625" customWidth="1"/>
    <col min="3" max="3" width="12.5703125" customWidth="1"/>
    <col min="4" max="4" width="11.42578125" customWidth="1"/>
    <col min="5" max="5" width="13.85546875" customWidth="1"/>
    <col min="7" max="7" width="9.7109375" bestFit="1" customWidth="1"/>
    <col min="9" max="9" width="11.42578125" customWidth="1"/>
    <col min="10" max="10" width="12.42578125" customWidth="1"/>
  </cols>
  <sheetData>
    <row r="1" spans="1:6">
      <c r="A1" s="1" t="s">
        <v>33</v>
      </c>
    </row>
    <row r="3" spans="1:6">
      <c r="A3" s="21" t="s">
        <v>15</v>
      </c>
      <c r="B3" s="22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1125.3</v>
      </c>
      <c r="C4" s="5"/>
      <c r="D4" s="5"/>
      <c r="E4" s="23" t="s">
        <v>18</v>
      </c>
    </row>
    <row r="5" spans="1:6">
      <c r="A5" s="6"/>
      <c r="B5" s="7" t="s">
        <v>2</v>
      </c>
      <c r="C5" s="24" t="s">
        <v>3</v>
      </c>
      <c r="D5" s="24" t="s">
        <v>4</v>
      </c>
      <c r="E5" s="24" t="s">
        <v>5</v>
      </c>
    </row>
    <row r="6" spans="1:6">
      <c r="A6" s="6" t="s">
        <v>7</v>
      </c>
      <c r="B6" s="13"/>
      <c r="C6" s="26">
        <v>105433</v>
      </c>
      <c r="D6" s="26">
        <v>98294</v>
      </c>
      <c r="E6" s="17">
        <f>D6*20%+86931</f>
        <v>106589.8</v>
      </c>
    </row>
    <row r="7" spans="1:6">
      <c r="A7" s="6" t="s">
        <v>19</v>
      </c>
      <c r="B7" s="13"/>
      <c r="C7" s="26">
        <v>139474</v>
      </c>
      <c r="D7" s="26">
        <v>130027</v>
      </c>
      <c r="E7" s="17">
        <f>D7</f>
        <v>130027</v>
      </c>
    </row>
    <row r="8" spans="1:6">
      <c r="A8" s="16" t="s">
        <v>8</v>
      </c>
      <c r="B8" s="13"/>
      <c r="C8" s="25">
        <v>4796</v>
      </c>
      <c r="D8" s="26">
        <v>4471</v>
      </c>
      <c r="E8" s="17">
        <f>C8</f>
        <v>4796</v>
      </c>
      <c r="F8" s="38"/>
    </row>
    <row r="9" spans="1:6">
      <c r="A9" s="6"/>
      <c r="B9" s="7" t="s">
        <v>20</v>
      </c>
      <c r="C9" s="27">
        <f>SUM(C6:C8)</f>
        <v>249703</v>
      </c>
      <c r="D9" s="27">
        <f>SUM(D6:D8)</f>
        <v>232792</v>
      </c>
      <c r="E9" s="28">
        <f>SUM(E6:E8)</f>
        <v>241412.8</v>
      </c>
    </row>
    <row r="10" spans="1:6">
      <c r="A10" s="12" t="s">
        <v>21</v>
      </c>
      <c r="B10" s="13"/>
      <c r="C10" s="27"/>
      <c r="D10" s="27"/>
      <c r="E10" s="17"/>
    </row>
    <row r="11" spans="1:6">
      <c r="A11" s="12" t="s">
        <v>6</v>
      </c>
      <c r="B11" s="13"/>
      <c r="C11" s="28"/>
      <c r="D11" s="28"/>
      <c r="E11" s="17">
        <f>(D28+D9)*1%</f>
        <v>2346.75</v>
      </c>
      <c r="F11" s="38"/>
    </row>
    <row r="12" spans="1:6">
      <c r="A12" s="16" t="s">
        <v>28</v>
      </c>
      <c r="B12" s="13"/>
      <c r="C12" s="28"/>
      <c r="D12" s="28"/>
      <c r="E12" s="17">
        <f>C9*15%</f>
        <v>37455.449999999997</v>
      </c>
    </row>
    <row r="13" spans="1:6">
      <c r="A13" s="16" t="s">
        <v>34</v>
      </c>
      <c r="B13" s="13"/>
      <c r="C13" s="28"/>
      <c r="D13" s="28"/>
      <c r="E13" s="17">
        <f>7*12*B4</f>
        <v>94525.2</v>
      </c>
    </row>
    <row r="14" spans="1:6">
      <c r="A14" s="16" t="s">
        <v>35</v>
      </c>
      <c r="B14" s="13"/>
      <c r="C14" s="28"/>
      <c r="D14" s="28"/>
      <c r="E14" s="17">
        <f>B4*12.8</f>
        <v>14403.84</v>
      </c>
    </row>
    <row r="15" spans="1:6">
      <c r="A15" s="16" t="s">
        <v>9</v>
      </c>
      <c r="B15" s="29"/>
      <c r="C15" s="28"/>
      <c r="D15" s="28"/>
      <c r="E15" s="17">
        <f>B4*8.2</f>
        <v>9227.4599999999991</v>
      </c>
    </row>
    <row r="16" spans="1:6">
      <c r="A16" s="6" t="s">
        <v>10</v>
      </c>
      <c r="B16" s="13"/>
      <c r="C16" s="28"/>
      <c r="D16" s="28"/>
      <c r="E16" s="17">
        <f>B4*7</f>
        <v>7877.0999999999995</v>
      </c>
    </row>
    <row r="17" spans="1:7">
      <c r="A17" s="6" t="s">
        <v>22</v>
      </c>
      <c r="B17" s="13"/>
      <c r="C17" s="28"/>
      <c r="D17" s="28"/>
      <c r="E17" s="17">
        <f>B4*5</f>
        <v>5626.5</v>
      </c>
    </row>
    <row r="18" spans="1:7">
      <c r="A18" s="6" t="s">
        <v>29</v>
      </c>
      <c r="B18" s="13"/>
      <c r="C18" s="28"/>
      <c r="D18" s="28"/>
      <c r="E18" s="17">
        <f>B4*6</f>
        <v>6751.7999999999993</v>
      </c>
    </row>
    <row r="19" spans="1:7">
      <c r="A19" s="6" t="s">
        <v>30</v>
      </c>
      <c r="B19" s="13"/>
      <c r="C19" s="28"/>
      <c r="D19" s="28"/>
      <c r="E19" s="17">
        <f>B4*2.71</f>
        <v>3049.5629999999996</v>
      </c>
    </row>
    <row r="20" spans="1:7">
      <c r="A20" s="16" t="s">
        <v>23</v>
      </c>
      <c r="B20" s="13"/>
      <c r="C20" s="28"/>
      <c r="D20" s="28"/>
      <c r="E20" s="17">
        <v>35694</v>
      </c>
    </row>
    <row r="21" spans="1:7">
      <c r="A21" s="16"/>
      <c r="B21" s="13"/>
      <c r="C21" s="28"/>
      <c r="D21" s="28"/>
      <c r="E21" s="17"/>
    </row>
    <row r="22" spans="1:7" ht="15.75">
      <c r="A22" s="30" t="s">
        <v>12</v>
      </c>
      <c r="B22" s="7"/>
      <c r="C22" s="18">
        <v>442</v>
      </c>
      <c r="D22" s="18">
        <v>415</v>
      </c>
      <c r="E22" s="18">
        <f t="shared" ref="E22:E27" si="0">C22</f>
        <v>442</v>
      </c>
      <c r="G22" s="14"/>
    </row>
    <row r="23" spans="1:7" ht="15.75">
      <c r="A23" s="30" t="s">
        <v>31</v>
      </c>
      <c r="B23" s="7"/>
      <c r="C23" s="18">
        <v>650</v>
      </c>
      <c r="D23" s="18">
        <v>610</v>
      </c>
      <c r="E23" s="18">
        <f t="shared" si="0"/>
        <v>650</v>
      </c>
    </row>
    <row r="24" spans="1:7">
      <c r="A24" s="12" t="s">
        <v>11</v>
      </c>
      <c r="B24" s="7"/>
      <c r="C24" s="18">
        <v>914</v>
      </c>
      <c r="D24" s="18">
        <v>858</v>
      </c>
      <c r="E24" s="18">
        <f t="shared" si="0"/>
        <v>914</v>
      </c>
    </row>
    <row r="25" spans="1:7">
      <c r="A25" s="9" t="s">
        <v>24</v>
      </c>
      <c r="B25" s="10"/>
      <c r="C25" s="31"/>
      <c r="D25" s="31"/>
      <c r="E25" s="31">
        <f t="shared" si="0"/>
        <v>0</v>
      </c>
    </row>
    <row r="26" spans="1:7">
      <c r="A26" s="12" t="s">
        <v>25</v>
      </c>
      <c r="B26" s="7"/>
      <c r="C26" s="18"/>
      <c r="D26" s="18"/>
      <c r="E26" s="18">
        <f t="shared" si="0"/>
        <v>0</v>
      </c>
    </row>
    <row r="27" spans="1:7">
      <c r="A27" s="9" t="s">
        <v>26</v>
      </c>
      <c r="B27" s="10"/>
      <c r="C27" s="31"/>
      <c r="D27" s="31"/>
      <c r="E27" s="31">
        <f t="shared" si="0"/>
        <v>0</v>
      </c>
    </row>
    <row r="28" spans="1:7">
      <c r="A28" s="12"/>
      <c r="B28" s="13" t="s">
        <v>32</v>
      </c>
      <c r="C28" s="28">
        <f>SUM(C22:C27)</f>
        <v>2006</v>
      </c>
      <c r="D28" s="28">
        <f>SUM(D22:D27)</f>
        <v>1883</v>
      </c>
      <c r="E28" s="28">
        <f>SUM(E22:E27)</f>
        <v>2006</v>
      </c>
    </row>
    <row r="29" spans="1:7">
      <c r="A29" s="12"/>
      <c r="B29" s="13" t="s">
        <v>27</v>
      </c>
      <c r="C29" s="18"/>
      <c r="D29" s="18"/>
      <c r="E29" s="28">
        <f>E28+E9</f>
        <v>243418.8</v>
      </c>
      <c r="G29" s="14"/>
    </row>
    <row r="30" spans="1:7">
      <c r="A30" s="12" t="s">
        <v>13</v>
      </c>
      <c r="B30" s="7"/>
      <c r="C30" s="18"/>
      <c r="D30" s="18"/>
      <c r="E30" s="28"/>
    </row>
    <row r="31" spans="1:7">
      <c r="A31" s="32" t="s">
        <v>14</v>
      </c>
      <c r="B31" s="33"/>
      <c r="C31" s="28"/>
      <c r="D31" s="28"/>
      <c r="E31" s="28">
        <f>D9+D28-E29</f>
        <v>-8743.7999999999884</v>
      </c>
    </row>
    <row r="32" spans="1:7" ht="15.75" thickBot="1">
      <c r="A32" s="6"/>
      <c r="B32" s="36"/>
      <c r="C32" s="7"/>
      <c r="D32" s="37"/>
      <c r="E32" s="37"/>
    </row>
    <row r="33" spans="1:5">
      <c r="A33" s="34"/>
      <c r="B33" s="15"/>
      <c r="C33" s="34"/>
      <c r="D33" s="35"/>
      <c r="E33" s="35"/>
    </row>
    <row r="34" spans="1:5">
      <c r="B34" s="11"/>
    </row>
    <row r="35" spans="1:5">
      <c r="A35" s="19"/>
      <c r="B35" s="20"/>
    </row>
    <row r="36" spans="1:5">
      <c r="A36" s="19"/>
      <c r="B36" s="19"/>
    </row>
    <row r="38" spans="1:5">
      <c r="D38" s="14"/>
      <c r="E38" s="14"/>
    </row>
    <row r="39" spans="1:5">
      <c r="E39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2024-02-12T13:52:26Z</dcterms:modified>
</cp:coreProperties>
</file>