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тек.рем.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7"/>
  <c r="E20"/>
  <c r="E18"/>
  <c r="E17"/>
  <c r="E16"/>
  <c r="E15"/>
  <c r="E14"/>
  <c r="E12"/>
  <c r="E26" l="1"/>
  <c r="C28"/>
  <c r="E28" s="1"/>
  <c r="D28"/>
  <c r="E27"/>
  <c r="E25"/>
  <c r="E24"/>
  <c r="E23"/>
  <c r="E22"/>
  <c r="D9"/>
  <c r="C9"/>
  <c r="E13" s="1"/>
  <c r="E8"/>
  <c r="E11" l="1"/>
  <c r="E30"/>
  <c r="E9"/>
  <c r="E29" l="1"/>
  <c r="E32" s="1"/>
</calcChain>
</file>

<file path=xl/sharedStrings.xml><?xml version="1.0" encoding="utf-8"?>
<sst xmlns="http://schemas.openxmlformats.org/spreadsheetml/2006/main" count="79" uniqueCount="78">
  <si>
    <t>Начислено</t>
  </si>
  <si>
    <t>Оплачено</t>
  </si>
  <si>
    <t>гр.1</t>
  </si>
  <si>
    <t>гр.3</t>
  </si>
  <si>
    <t>гр.4</t>
  </si>
  <si>
    <t>гр.5</t>
  </si>
  <si>
    <t>налог на доход</t>
  </si>
  <si>
    <t>текущий ремонт</t>
  </si>
  <si>
    <t>на 01.01.2015 г.</t>
  </si>
  <si>
    <t>№ п/п</t>
  </si>
  <si>
    <t>Дата</t>
  </si>
  <si>
    <t>Адрес</t>
  </si>
  <si>
    <t xml:space="preserve">         Наименование выполненных работ</t>
  </si>
  <si>
    <t>Затраты материала</t>
  </si>
  <si>
    <t>1.</t>
  </si>
  <si>
    <t>январь м-ц</t>
  </si>
  <si>
    <t>Бол.Инжен.д.25</t>
  </si>
  <si>
    <t>ремонт ГРЩ</t>
  </si>
  <si>
    <t>выключ.автомат.80А-6 шт</t>
  </si>
  <si>
    <t>2014 г.</t>
  </si>
  <si>
    <t>провод ПУВ 1х25-1,5 м/п</t>
  </si>
  <si>
    <t>дин-рейка-3 шт</t>
  </si>
  <si>
    <t>наконечник ф25-3 шт</t>
  </si>
  <si>
    <t>2.</t>
  </si>
  <si>
    <t>ремонт межэт.эл.щитов</t>
  </si>
  <si>
    <t>выкл.автом. 2-х пол.25А -</t>
  </si>
  <si>
    <t xml:space="preserve"> - 16 шт.</t>
  </si>
  <si>
    <t>автом.выкл.1п.16А-4 шт</t>
  </si>
  <si>
    <t>шинка изол.нейтр-12 шт</t>
  </si>
  <si>
    <t>сжим-16 шт</t>
  </si>
  <si>
    <t>дин - рейка 125 см-1 шт</t>
  </si>
  <si>
    <t>эл.стяжки-18 шт</t>
  </si>
  <si>
    <t>ваго-8 шт</t>
  </si>
  <si>
    <t>кабель ВВГ 3х2,5-21 м/п</t>
  </si>
  <si>
    <t>розетка-1 шт</t>
  </si>
  <si>
    <t>3.</t>
  </si>
  <si>
    <t>март м-ц</t>
  </si>
  <si>
    <t>замена выкл.автомат.в ГРЩ</t>
  </si>
  <si>
    <t>выкл.автомат.63А - 1 шт</t>
  </si>
  <si>
    <t>4.</t>
  </si>
  <si>
    <t>октябрь м-ц</t>
  </si>
  <si>
    <t>ремонт козырьков над подъездами</t>
  </si>
  <si>
    <t xml:space="preserve"> праймер-3 кг</t>
  </si>
  <si>
    <t>не спис</t>
  </si>
  <si>
    <t xml:space="preserve"> линокром-7м2</t>
  </si>
  <si>
    <t>цемент-10 кг</t>
  </si>
  <si>
    <t>5.</t>
  </si>
  <si>
    <t>под.1</t>
  </si>
  <si>
    <t>остекление на л/кл</t>
  </si>
  <si>
    <t>стекло-0,3м2</t>
  </si>
  <si>
    <t>исп.Кузьмин Д.И., Школа Т.Т.</t>
  </si>
  <si>
    <t>Затраты</t>
  </si>
  <si>
    <t>Техническое обслуживание ВДГО</t>
  </si>
  <si>
    <t>Аварийная служба</t>
  </si>
  <si>
    <t>Услуги ЕИРЦ</t>
  </si>
  <si>
    <t>задолженность населения на конец отчетного периода</t>
  </si>
  <si>
    <t>остаток, перерасход на конец отчетного периода</t>
  </si>
  <si>
    <t>ул.Большая инженерная д.25</t>
  </si>
  <si>
    <t>СОИ ХВС</t>
  </si>
  <si>
    <t>СОИ электроэнергия</t>
  </si>
  <si>
    <t>площадь дома</t>
  </si>
  <si>
    <t>Всего:</t>
  </si>
  <si>
    <t>руб.</t>
  </si>
  <si>
    <t>ИТОГО расходы:</t>
  </si>
  <si>
    <t>Управление МКД</t>
  </si>
  <si>
    <t>расходы в т.ч.</t>
  </si>
  <si>
    <t>прочие расходы(  мед.услуги,спец.оценка,связь,кадры и.т.д)</t>
  </si>
  <si>
    <t>аренда</t>
  </si>
  <si>
    <t>автотранспортные расходы</t>
  </si>
  <si>
    <t>работы,материалы</t>
  </si>
  <si>
    <t>ГВС СОИ(к-т на тепловую энергию)</t>
  </si>
  <si>
    <t>ГВС СОИ ( к-т на холодную воду)</t>
  </si>
  <si>
    <t>Эл.энергия ИТП</t>
  </si>
  <si>
    <t>Всего СОИ:</t>
  </si>
  <si>
    <t>водоротведение СОИ</t>
  </si>
  <si>
    <t>Отчет об исполнении ООО"Наш Лужский Дом" договора управления  за 2023 год</t>
  </si>
  <si>
    <t>услуги по эксплуатации,ремонту,содержаниюОИД</t>
  </si>
  <si>
    <t xml:space="preserve">СОИД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</si>
</sst>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13" xfId="0" applyBorder="1"/>
    <xf numFmtId="0" fontId="0" fillId="0" borderId="8" xfId="0" applyBorder="1"/>
    <xf numFmtId="0" fontId="0" fillId="0" borderId="14" xfId="0" applyBorder="1"/>
    <xf numFmtId="0" fontId="0" fillId="0" borderId="9" xfId="0" applyBorder="1"/>
    <xf numFmtId="0" fontId="0" fillId="0" borderId="0" xfId="0" applyFill="1" applyBorder="1"/>
    <xf numFmtId="0" fontId="0" fillId="0" borderId="15" xfId="0" applyBorder="1"/>
    <xf numFmtId="4" fontId="0" fillId="0" borderId="0" xfId="0" applyNumberFormat="1"/>
    <xf numFmtId="0" fontId="3" fillId="0" borderId="0" xfId="0" applyFont="1"/>
    <xf numFmtId="0" fontId="0" fillId="0" borderId="1" xfId="0" applyBorder="1" applyAlignment="1">
      <alignment horizontal="center"/>
    </xf>
    <xf numFmtId="3" fontId="1" fillId="0" borderId="7" xfId="0" applyNumberFormat="1" applyFont="1" applyBorder="1"/>
    <xf numFmtId="3" fontId="0" fillId="0" borderId="7" xfId="0" applyNumberFormat="1" applyFont="1" applyBorder="1"/>
    <xf numFmtId="3" fontId="0" fillId="0" borderId="7" xfId="0" applyNumberFormat="1" applyBorder="1"/>
    <xf numFmtId="0" fontId="4" fillId="0" borderId="5" xfId="0" applyFont="1" applyBorder="1"/>
    <xf numFmtId="3" fontId="0" fillId="0" borderId="12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0" fontId="0" fillId="0" borderId="6" xfId="0" applyFont="1" applyBorder="1"/>
    <xf numFmtId="0" fontId="0" fillId="0" borderId="5" xfId="0" applyFont="1" applyBorder="1"/>
    <xf numFmtId="0" fontId="0" fillId="0" borderId="4" xfId="0" applyBorder="1" applyAlignment="1">
      <alignment horizontal="center"/>
    </xf>
    <xf numFmtId="4" fontId="0" fillId="0" borderId="0" xfId="0" applyNumberForma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0" fontId="1" fillId="0" borderId="10" xfId="0" applyFont="1" applyBorder="1"/>
    <xf numFmtId="0" fontId="0" fillId="0" borderId="7" xfId="0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8"/>
  <sheetViews>
    <sheetView tabSelected="1" view="pageLayout" workbookViewId="0">
      <selection sqref="A1:E33"/>
    </sheetView>
  </sheetViews>
  <sheetFormatPr defaultRowHeight="15"/>
  <cols>
    <col min="1" max="1" width="14.140625" customWidth="1"/>
    <col min="2" max="2" width="38.7109375" customWidth="1"/>
    <col min="3" max="3" width="13.85546875" customWidth="1"/>
    <col min="4" max="4" width="10.85546875" customWidth="1"/>
    <col min="5" max="5" width="16" customWidth="1"/>
    <col min="7" max="7" width="10.7109375" bestFit="1" customWidth="1"/>
  </cols>
  <sheetData>
    <row r="1" spans="1:6">
      <c r="A1" s="1" t="s">
        <v>75</v>
      </c>
    </row>
    <row r="3" spans="1:6">
      <c r="A3" s="2" t="s">
        <v>57</v>
      </c>
      <c r="B3" s="3"/>
      <c r="C3" s="4" t="s">
        <v>0</v>
      </c>
      <c r="D3" s="4" t="s">
        <v>1</v>
      </c>
      <c r="E3" s="28" t="s">
        <v>51</v>
      </c>
    </row>
    <row r="4" spans="1:6">
      <c r="A4" s="5" t="s">
        <v>60</v>
      </c>
      <c r="B4" s="6">
        <v>1099.2</v>
      </c>
      <c r="C4" s="7"/>
      <c r="D4" s="7"/>
      <c r="E4" s="39" t="s">
        <v>62</v>
      </c>
    </row>
    <row r="5" spans="1:6">
      <c r="A5" s="8"/>
      <c r="B5" s="9" t="s">
        <v>2</v>
      </c>
      <c r="C5" s="10" t="s">
        <v>3</v>
      </c>
      <c r="D5" s="10" t="s">
        <v>4</v>
      </c>
      <c r="E5" s="10" t="s">
        <v>5</v>
      </c>
    </row>
    <row r="6" spans="1:6">
      <c r="A6" s="8" t="s">
        <v>7</v>
      </c>
      <c r="B6" s="12"/>
      <c r="C6" s="41">
        <v>103007.16</v>
      </c>
      <c r="D6" s="41">
        <v>85887.5</v>
      </c>
      <c r="E6" s="30">
        <f>C6*40%+43295</f>
        <v>84497.864000000001</v>
      </c>
    </row>
    <row r="7" spans="1:6">
      <c r="A7" s="8" t="s">
        <v>77</v>
      </c>
      <c r="B7" s="12"/>
      <c r="C7" s="41">
        <v>136265.53</v>
      </c>
      <c r="D7" s="41">
        <v>114354.3</v>
      </c>
      <c r="E7" s="30">
        <f>D7</f>
        <v>114354.3</v>
      </c>
    </row>
    <row r="8" spans="1:6">
      <c r="A8" s="38" t="s">
        <v>52</v>
      </c>
      <c r="B8" s="12"/>
      <c r="C8" s="42">
        <v>4685.1099999999997</v>
      </c>
      <c r="D8" s="41">
        <v>3906.47</v>
      </c>
      <c r="E8" s="30">
        <f>C8</f>
        <v>4685.1099999999997</v>
      </c>
    </row>
    <row r="9" spans="1:6">
      <c r="A9" s="8"/>
      <c r="B9" s="9" t="s">
        <v>61</v>
      </c>
      <c r="C9" s="43">
        <f>SUM(C6:C8)</f>
        <v>243957.8</v>
      </c>
      <c r="D9" s="43">
        <f>SUM(D6:D8)</f>
        <v>204148.27</v>
      </c>
      <c r="E9" s="29">
        <f>SUM(E6:E8)</f>
        <v>203537.27399999998</v>
      </c>
    </row>
    <row r="10" spans="1:6">
      <c r="A10" s="11" t="s">
        <v>65</v>
      </c>
      <c r="B10" s="12"/>
      <c r="C10" s="43"/>
      <c r="D10" s="43"/>
      <c r="E10" s="30"/>
    </row>
    <row r="11" spans="1:6">
      <c r="A11" s="11" t="s">
        <v>6</v>
      </c>
      <c r="B11" s="12"/>
      <c r="C11" s="29"/>
      <c r="D11" s="29"/>
      <c r="E11" s="30">
        <f>(D28+D9)*1%</f>
        <v>2072.5972000000002</v>
      </c>
      <c r="F11" s="46"/>
    </row>
    <row r="12" spans="1:6">
      <c r="A12" s="38" t="s">
        <v>76</v>
      </c>
      <c r="B12" s="12"/>
      <c r="C12" s="29"/>
      <c r="D12" s="29"/>
      <c r="E12" s="30">
        <f>B4*12.8</f>
        <v>14069.760000000002</v>
      </c>
      <c r="F12" s="46"/>
    </row>
    <row r="13" spans="1:6">
      <c r="A13" s="8" t="s">
        <v>64</v>
      </c>
      <c r="B13" s="12"/>
      <c r="C13" s="29"/>
      <c r="D13" s="29"/>
      <c r="E13" s="30">
        <f>C9*15%</f>
        <v>36593.67</v>
      </c>
    </row>
    <row r="14" spans="1:6">
      <c r="A14" s="38" t="s">
        <v>53</v>
      </c>
      <c r="B14" s="37"/>
      <c r="C14" s="29"/>
      <c r="D14" s="29"/>
      <c r="E14" s="30">
        <f>B4*8.2</f>
        <v>9013.4399999999987</v>
      </c>
    </row>
    <row r="15" spans="1:6">
      <c r="A15" s="8" t="s">
        <v>54</v>
      </c>
      <c r="B15" s="12"/>
      <c r="C15" s="29"/>
      <c r="D15" s="29"/>
      <c r="E15" s="30">
        <f>B4*7</f>
        <v>7694.4000000000005</v>
      </c>
    </row>
    <row r="16" spans="1:6">
      <c r="A16" s="8" t="s">
        <v>66</v>
      </c>
      <c r="B16" s="12"/>
      <c r="C16" s="29"/>
      <c r="D16" s="29"/>
      <c r="E16" s="30">
        <f>B4*5</f>
        <v>5496</v>
      </c>
    </row>
    <row r="17" spans="1:7">
      <c r="A17" s="8" t="s">
        <v>67</v>
      </c>
      <c r="B17" s="12"/>
      <c r="C17" s="29"/>
      <c r="D17" s="29"/>
      <c r="E17" s="30">
        <f>B4*6</f>
        <v>6595.2000000000007</v>
      </c>
    </row>
    <row r="18" spans="1:7">
      <c r="A18" s="8" t="s">
        <v>68</v>
      </c>
      <c r="B18" s="12"/>
      <c r="C18" s="29"/>
      <c r="D18" s="29"/>
      <c r="E18" s="30">
        <f>B4*2.71</f>
        <v>2978.8319999999999</v>
      </c>
    </row>
    <row r="19" spans="1:7">
      <c r="A19" s="38" t="s">
        <v>69</v>
      </c>
      <c r="B19" s="12"/>
      <c r="C19" s="29"/>
      <c r="D19" s="29"/>
      <c r="E19" s="30">
        <v>24290</v>
      </c>
    </row>
    <row r="20" spans="1:7">
      <c r="A20" s="38"/>
      <c r="B20" s="12"/>
      <c r="C20" s="29"/>
      <c r="D20" s="29"/>
      <c r="E20" s="30">
        <f>SUM(E11:E19)</f>
        <v>108803.89919999999</v>
      </c>
    </row>
    <row r="21" spans="1:7">
      <c r="A21" s="11"/>
      <c r="B21" s="9"/>
      <c r="C21" s="31"/>
      <c r="D21" s="31"/>
      <c r="E21" s="31"/>
    </row>
    <row r="22" spans="1:7" ht="15.75">
      <c r="A22" s="32" t="s">
        <v>58</v>
      </c>
      <c r="B22" s="9"/>
      <c r="C22" s="31">
        <v>742.93</v>
      </c>
      <c r="D22" s="31">
        <v>624.19000000000005</v>
      </c>
      <c r="E22" s="31">
        <f t="shared" ref="E22:E28" si="0">C22</f>
        <v>742.93</v>
      </c>
    </row>
    <row r="23" spans="1:7">
      <c r="A23" s="11" t="s">
        <v>59</v>
      </c>
      <c r="B23" s="9"/>
      <c r="C23" s="31">
        <v>1887.96</v>
      </c>
      <c r="D23" s="31">
        <v>1568.49</v>
      </c>
      <c r="E23" s="31">
        <f t="shared" si="0"/>
        <v>1887.96</v>
      </c>
    </row>
    <row r="24" spans="1:7">
      <c r="A24" s="44" t="s">
        <v>70</v>
      </c>
      <c r="B24" s="15"/>
      <c r="C24" s="33"/>
      <c r="D24" s="33"/>
      <c r="E24" s="33">
        <f t="shared" si="0"/>
        <v>0</v>
      </c>
    </row>
    <row r="25" spans="1:7">
      <c r="A25" s="11" t="s">
        <v>71</v>
      </c>
      <c r="B25" s="9"/>
      <c r="C25" s="31"/>
      <c r="D25" s="31"/>
      <c r="E25" s="31">
        <f t="shared" si="0"/>
        <v>0</v>
      </c>
    </row>
    <row r="26" spans="1:7">
      <c r="A26" s="13" t="s">
        <v>74</v>
      </c>
      <c r="B26" s="45"/>
      <c r="C26" s="31">
        <v>1091.3900000000001</v>
      </c>
      <c r="D26" s="31">
        <v>918.77</v>
      </c>
      <c r="E26" s="31">
        <f t="shared" si="0"/>
        <v>1091.3900000000001</v>
      </c>
    </row>
    <row r="27" spans="1:7">
      <c r="A27" s="44" t="s">
        <v>72</v>
      </c>
      <c r="B27" s="15"/>
      <c r="C27" s="33"/>
      <c r="D27" s="33"/>
      <c r="E27" s="33">
        <f t="shared" si="0"/>
        <v>0</v>
      </c>
    </row>
    <row r="28" spans="1:7">
      <c r="A28" s="11"/>
      <c r="B28" s="12" t="s">
        <v>73</v>
      </c>
      <c r="C28" s="29">
        <f>SUM(C22:C27)</f>
        <v>3722.2799999999997</v>
      </c>
      <c r="D28" s="29">
        <f>SUM(D22:D27)</f>
        <v>3111.4500000000003</v>
      </c>
      <c r="E28" s="29">
        <f t="shared" si="0"/>
        <v>3722.2799999999997</v>
      </c>
    </row>
    <row r="29" spans="1:7">
      <c r="A29" s="11"/>
      <c r="B29" s="12" t="s">
        <v>63</v>
      </c>
      <c r="C29" s="31"/>
      <c r="D29" s="31"/>
      <c r="E29" s="29">
        <f>E9+E28</f>
        <v>207259.55399999997</v>
      </c>
    </row>
    <row r="30" spans="1:7">
      <c r="A30" s="11" t="s">
        <v>55</v>
      </c>
      <c r="B30" s="9"/>
      <c r="C30" s="31"/>
      <c r="D30" s="31"/>
      <c r="E30" s="29">
        <f>C9-D9</f>
        <v>39809.53</v>
      </c>
      <c r="G30" s="26"/>
    </row>
    <row r="31" spans="1:7">
      <c r="A31" s="17"/>
      <c r="B31" s="18"/>
      <c r="C31" s="34"/>
      <c r="D31" s="34"/>
      <c r="E31" s="34"/>
    </row>
    <row r="32" spans="1:7">
      <c r="A32" s="35" t="s">
        <v>56</v>
      </c>
      <c r="B32" s="36"/>
      <c r="C32" s="29"/>
      <c r="D32" s="29"/>
      <c r="E32" s="29">
        <f>D9+D28-E29</f>
        <v>0.16600000002654269</v>
      </c>
    </row>
    <row r="33" spans="1:5">
      <c r="A33" s="19"/>
      <c r="B33" s="19"/>
      <c r="C33" s="19"/>
      <c r="D33" s="40"/>
      <c r="E33" s="40"/>
    </row>
    <row r="34" spans="1:5">
      <c r="A34" s="19"/>
      <c r="B34" s="19"/>
      <c r="C34" s="19"/>
      <c r="D34" s="40"/>
      <c r="E34" s="40"/>
    </row>
    <row r="37" spans="1:5">
      <c r="A37" s="27"/>
      <c r="B37" s="27"/>
    </row>
    <row r="38" spans="1:5">
      <c r="A38" s="27"/>
      <c r="B38" s="27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M33"/>
  <sheetViews>
    <sheetView topLeftCell="A10" workbookViewId="0">
      <selection activeCell="N37" sqref="N37"/>
    </sheetView>
  </sheetViews>
  <sheetFormatPr defaultRowHeight="15"/>
  <sheetData>
    <row r="1" spans="2:13">
      <c r="F1" t="s">
        <v>8</v>
      </c>
    </row>
    <row r="2" spans="2:13">
      <c r="B2" s="13" t="s">
        <v>9</v>
      </c>
      <c r="C2" s="13" t="s">
        <v>10</v>
      </c>
      <c r="D2" s="11" t="s">
        <v>11</v>
      </c>
      <c r="E2" s="9"/>
      <c r="F2" s="11" t="s">
        <v>12</v>
      </c>
      <c r="G2" s="20"/>
      <c r="H2" s="20"/>
      <c r="I2" s="20"/>
      <c r="J2" s="9"/>
      <c r="K2" s="11" t="s">
        <v>13</v>
      </c>
      <c r="L2" s="20"/>
      <c r="M2" s="9"/>
    </row>
    <row r="3" spans="2:13">
      <c r="B3" s="21" t="s">
        <v>14</v>
      </c>
      <c r="C3" s="4" t="s">
        <v>15</v>
      </c>
      <c r="D3" s="22" t="s">
        <v>16</v>
      </c>
      <c r="E3" s="22"/>
      <c r="F3" s="21" t="s">
        <v>17</v>
      </c>
      <c r="G3" s="22"/>
      <c r="H3" s="22"/>
      <c r="I3" s="22"/>
      <c r="J3" s="23"/>
      <c r="K3" s="22" t="s">
        <v>18</v>
      </c>
      <c r="L3" s="22"/>
      <c r="M3" s="23"/>
    </row>
    <row r="4" spans="2:13">
      <c r="B4" s="14"/>
      <c r="C4" s="16" t="s">
        <v>19</v>
      </c>
      <c r="D4" s="19"/>
      <c r="E4" s="19"/>
      <c r="F4" s="14"/>
      <c r="G4" s="19"/>
      <c r="H4" s="19"/>
      <c r="I4" s="19"/>
      <c r="J4" s="15"/>
      <c r="K4" s="19" t="s">
        <v>20</v>
      </c>
      <c r="L4" s="19"/>
      <c r="M4" s="15"/>
    </row>
    <row r="5" spans="2:13">
      <c r="B5" s="14"/>
      <c r="C5" s="16"/>
      <c r="D5" s="19"/>
      <c r="E5" s="19"/>
      <c r="F5" s="14"/>
      <c r="G5" s="19"/>
      <c r="H5" s="19"/>
      <c r="I5" s="19"/>
      <c r="J5" s="15"/>
      <c r="K5" s="24" t="s">
        <v>21</v>
      </c>
      <c r="L5" s="19"/>
      <c r="M5" s="15"/>
    </row>
    <row r="6" spans="2:13">
      <c r="B6" s="14"/>
      <c r="C6" s="16"/>
      <c r="D6" s="19"/>
      <c r="E6" s="19"/>
      <c r="F6" s="14"/>
      <c r="G6" s="19"/>
      <c r="H6" s="19"/>
      <c r="I6" s="19"/>
      <c r="J6" s="15"/>
      <c r="K6" s="24" t="s">
        <v>22</v>
      </c>
      <c r="L6" s="19"/>
      <c r="M6" s="15"/>
    </row>
    <row r="7" spans="2:13">
      <c r="B7" s="14"/>
      <c r="C7" s="16"/>
      <c r="D7" s="19"/>
      <c r="E7" s="19"/>
      <c r="F7" s="14"/>
      <c r="G7" s="19"/>
      <c r="H7" s="19"/>
      <c r="I7" s="19"/>
      <c r="J7" s="15"/>
      <c r="K7" s="24"/>
      <c r="L7" s="19"/>
      <c r="M7" s="15"/>
    </row>
    <row r="8" spans="2:13">
      <c r="B8" s="14" t="s">
        <v>23</v>
      </c>
      <c r="C8" s="16"/>
      <c r="D8" s="19"/>
      <c r="E8" s="19"/>
      <c r="F8" s="14" t="s">
        <v>24</v>
      </c>
      <c r="G8" s="19"/>
      <c r="H8" s="19"/>
      <c r="I8" s="19"/>
      <c r="J8" s="15"/>
      <c r="K8" s="24" t="s">
        <v>25</v>
      </c>
      <c r="L8" s="19"/>
      <c r="M8" s="15"/>
    </row>
    <row r="9" spans="2:13">
      <c r="B9" s="16"/>
      <c r="C9" s="16"/>
      <c r="D9" s="14"/>
      <c r="E9" s="15"/>
      <c r="F9" s="14"/>
      <c r="G9" s="19"/>
      <c r="H9" s="19"/>
      <c r="I9" s="19"/>
      <c r="J9" s="15"/>
      <c r="K9" s="14" t="s">
        <v>26</v>
      </c>
      <c r="L9" s="19"/>
      <c r="M9" s="15"/>
    </row>
    <row r="10" spans="2:13">
      <c r="B10" s="16"/>
      <c r="C10" s="16"/>
      <c r="D10" s="14"/>
      <c r="E10" s="15"/>
      <c r="F10" s="14"/>
      <c r="G10" s="19"/>
      <c r="H10" s="19"/>
      <c r="I10" s="19"/>
      <c r="J10" s="15"/>
      <c r="K10" s="14" t="s">
        <v>27</v>
      </c>
      <c r="L10" s="19"/>
      <c r="M10" s="15"/>
    </row>
    <row r="11" spans="2:13">
      <c r="B11" s="16"/>
      <c r="C11" s="16"/>
      <c r="D11" s="14"/>
      <c r="E11" s="15"/>
      <c r="F11" s="14"/>
      <c r="G11" s="19"/>
      <c r="H11" s="19"/>
      <c r="I11" s="19"/>
      <c r="J11" s="15"/>
      <c r="K11" s="14" t="s">
        <v>28</v>
      </c>
      <c r="L11" s="19"/>
      <c r="M11" s="15"/>
    </row>
    <row r="12" spans="2:13">
      <c r="B12" s="16"/>
      <c r="C12" s="16"/>
      <c r="D12" s="14"/>
      <c r="E12" s="15"/>
      <c r="F12" s="14"/>
      <c r="G12" s="19"/>
      <c r="H12" s="19"/>
      <c r="I12" s="19"/>
      <c r="J12" s="15"/>
      <c r="K12" s="14" t="s">
        <v>29</v>
      </c>
      <c r="L12" s="19"/>
      <c r="M12" s="15"/>
    </row>
    <row r="13" spans="2:13">
      <c r="B13" s="16"/>
      <c r="C13" s="16"/>
      <c r="D13" s="14"/>
      <c r="E13" s="15"/>
      <c r="F13" s="14"/>
      <c r="G13" s="19"/>
      <c r="H13" s="19"/>
      <c r="I13" s="19"/>
      <c r="J13" s="15"/>
      <c r="K13" s="14" t="s">
        <v>30</v>
      </c>
      <c r="L13" s="19"/>
      <c r="M13" s="15"/>
    </row>
    <row r="14" spans="2:13">
      <c r="B14" s="16"/>
      <c r="C14" s="16"/>
      <c r="D14" s="14"/>
      <c r="E14" s="15"/>
      <c r="F14" s="14"/>
      <c r="G14" s="19"/>
      <c r="H14" s="19"/>
      <c r="I14" s="19"/>
      <c r="J14" s="15"/>
      <c r="K14" s="14" t="s">
        <v>31</v>
      </c>
      <c r="L14" s="19"/>
      <c r="M14" s="15"/>
    </row>
    <row r="15" spans="2:13">
      <c r="B15" s="16"/>
      <c r="C15" s="16"/>
      <c r="D15" s="14"/>
      <c r="E15" s="15"/>
      <c r="F15" s="14"/>
      <c r="G15" s="19"/>
      <c r="H15" s="19"/>
      <c r="I15" s="19"/>
      <c r="J15" s="15"/>
      <c r="K15" s="14" t="s">
        <v>32</v>
      </c>
      <c r="L15" s="19"/>
      <c r="M15" s="15"/>
    </row>
    <row r="16" spans="2:13">
      <c r="B16" s="16"/>
      <c r="C16" s="16"/>
      <c r="D16" s="14"/>
      <c r="E16" s="15"/>
      <c r="F16" s="14"/>
      <c r="G16" s="19"/>
      <c r="H16" s="19"/>
      <c r="I16" s="19"/>
      <c r="J16" s="15"/>
      <c r="K16" s="14" t="s">
        <v>33</v>
      </c>
      <c r="L16" s="19"/>
      <c r="M16" s="15"/>
    </row>
    <row r="17" spans="2:13">
      <c r="B17" s="16"/>
      <c r="C17" s="16"/>
      <c r="D17" s="19"/>
      <c r="E17" s="15"/>
      <c r="F17" s="14"/>
      <c r="G17" s="19"/>
      <c r="H17" s="19"/>
      <c r="I17" s="19"/>
      <c r="J17" s="15"/>
      <c r="K17" s="19" t="s">
        <v>34</v>
      </c>
      <c r="L17" s="19"/>
      <c r="M17" s="15"/>
    </row>
    <row r="18" spans="2:13">
      <c r="B18" s="16"/>
      <c r="C18" s="16"/>
      <c r="E18" s="15"/>
      <c r="J18" s="15"/>
      <c r="M18" s="15"/>
    </row>
    <row r="19" spans="2:13">
      <c r="B19" s="16"/>
      <c r="C19" s="16"/>
      <c r="D19" s="19"/>
      <c r="E19" s="15"/>
      <c r="F19" s="19"/>
      <c r="G19" s="19"/>
      <c r="H19" s="19"/>
      <c r="I19" s="19"/>
      <c r="J19" s="15"/>
      <c r="K19" s="19"/>
      <c r="L19" s="19"/>
      <c r="M19" s="15"/>
    </row>
    <row r="20" spans="2:13">
      <c r="B20" s="16" t="s">
        <v>35</v>
      </c>
      <c r="C20" s="16" t="s">
        <v>36</v>
      </c>
      <c r="D20" s="14"/>
      <c r="E20" s="15"/>
      <c r="F20" s="14" t="s">
        <v>37</v>
      </c>
      <c r="G20" s="19"/>
      <c r="H20" s="19"/>
      <c r="I20" s="19"/>
      <c r="J20" s="15"/>
      <c r="K20" s="14" t="s">
        <v>38</v>
      </c>
      <c r="L20" s="19"/>
      <c r="M20" s="15"/>
    </row>
    <row r="21" spans="2:13">
      <c r="B21" s="16"/>
      <c r="C21" s="16"/>
      <c r="D21" s="14"/>
      <c r="E21" s="15"/>
      <c r="F21" s="14"/>
      <c r="G21" s="19"/>
      <c r="H21" s="19"/>
      <c r="I21" s="19"/>
      <c r="J21" s="15"/>
      <c r="K21" s="14"/>
      <c r="L21" s="19"/>
      <c r="M21" s="15"/>
    </row>
    <row r="22" spans="2:13">
      <c r="B22" s="16" t="s">
        <v>39</v>
      </c>
      <c r="C22" s="16" t="s">
        <v>40</v>
      </c>
      <c r="D22" s="14"/>
      <c r="E22" s="15"/>
      <c r="F22" s="14" t="s">
        <v>41</v>
      </c>
      <c r="G22" s="19"/>
      <c r="H22" s="19"/>
      <c r="I22" s="19"/>
      <c r="J22" s="15"/>
      <c r="K22" s="14" t="s">
        <v>42</v>
      </c>
      <c r="L22" s="19"/>
      <c r="M22" s="15" t="s">
        <v>43</v>
      </c>
    </row>
    <row r="23" spans="2:13">
      <c r="B23" s="16"/>
      <c r="C23" s="16"/>
      <c r="D23" s="14"/>
      <c r="E23" s="15"/>
      <c r="F23" s="14"/>
      <c r="G23" s="19"/>
      <c r="H23" s="19"/>
      <c r="I23" s="19"/>
      <c r="J23" s="15"/>
      <c r="K23" s="14" t="s">
        <v>44</v>
      </c>
      <c r="L23" s="19"/>
      <c r="M23" s="15"/>
    </row>
    <row r="24" spans="2:13">
      <c r="B24" s="16"/>
      <c r="C24" s="16"/>
      <c r="D24" s="14"/>
      <c r="E24" s="15"/>
      <c r="F24" s="19"/>
      <c r="G24" s="19"/>
      <c r="H24" s="19"/>
      <c r="I24" s="19"/>
      <c r="J24" s="15"/>
      <c r="K24" s="19" t="s">
        <v>45</v>
      </c>
      <c r="L24" s="19"/>
      <c r="M24" s="15"/>
    </row>
    <row r="25" spans="2:13">
      <c r="B25" s="16" t="s">
        <v>46</v>
      </c>
      <c r="C25" s="16" t="s">
        <v>40</v>
      </c>
      <c r="E25" s="15"/>
      <c r="J25" s="15"/>
      <c r="M25" s="15"/>
    </row>
    <row r="26" spans="2:13">
      <c r="B26" s="16"/>
      <c r="C26" s="16"/>
      <c r="D26" s="14"/>
      <c r="E26" s="15"/>
      <c r="F26" s="19"/>
      <c r="G26" s="19"/>
      <c r="H26" s="19"/>
      <c r="I26" s="19"/>
      <c r="J26" s="15"/>
      <c r="K26" s="19"/>
      <c r="L26" s="19"/>
      <c r="M26" s="15"/>
    </row>
    <row r="27" spans="2:13">
      <c r="B27" s="16"/>
      <c r="C27" s="16"/>
      <c r="D27" s="14"/>
      <c r="E27" s="15" t="s">
        <v>47</v>
      </c>
      <c r="F27" s="19" t="s">
        <v>48</v>
      </c>
      <c r="G27" s="19"/>
      <c r="H27" s="19"/>
      <c r="I27" s="19"/>
      <c r="J27" s="15"/>
      <c r="K27" s="14" t="s">
        <v>49</v>
      </c>
      <c r="L27" s="19"/>
      <c r="M27" s="15"/>
    </row>
    <row r="28" spans="2:13">
      <c r="B28" s="16"/>
      <c r="C28" s="16"/>
      <c r="D28" s="14"/>
      <c r="E28" s="15"/>
      <c r="F28" s="14"/>
      <c r="G28" s="19"/>
      <c r="H28" s="19"/>
      <c r="I28" s="19"/>
      <c r="J28" s="15"/>
      <c r="K28" s="14"/>
      <c r="L28" s="19"/>
      <c r="M28" s="15"/>
    </row>
    <row r="29" spans="2:13">
      <c r="B29" s="16"/>
      <c r="C29" s="16"/>
      <c r="D29" s="14"/>
      <c r="E29" s="15"/>
      <c r="F29" s="14"/>
      <c r="G29" s="19"/>
      <c r="H29" s="19"/>
      <c r="I29" s="19"/>
      <c r="J29" s="15"/>
      <c r="K29" s="14"/>
      <c r="L29" s="19"/>
      <c r="M29" s="15"/>
    </row>
    <row r="30" spans="2:13">
      <c r="B30" s="16"/>
      <c r="C30" s="16"/>
      <c r="D30" s="14"/>
      <c r="E30" s="15"/>
      <c r="F30" s="14"/>
      <c r="G30" s="19"/>
      <c r="H30" s="19"/>
      <c r="I30" s="19"/>
      <c r="J30" s="15"/>
      <c r="K30" s="14"/>
      <c r="L30" s="19"/>
      <c r="M30" s="15"/>
    </row>
    <row r="31" spans="2:13">
      <c r="B31" s="16"/>
      <c r="C31" s="16"/>
      <c r="D31" s="14"/>
      <c r="E31" s="15"/>
      <c r="F31" s="14"/>
      <c r="G31" s="19"/>
      <c r="H31" s="19"/>
      <c r="I31" s="19"/>
      <c r="J31" s="15"/>
      <c r="K31" s="14"/>
      <c r="L31" s="19"/>
      <c r="M31" s="15"/>
    </row>
    <row r="32" spans="2:13">
      <c r="B32" s="7"/>
      <c r="C32" s="7"/>
      <c r="D32" s="17"/>
      <c r="E32" s="18"/>
      <c r="F32" s="17"/>
      <c r="G32" s="25"/>
      <c r="H32" s="25"/>
      <c r="I32" s="25"/>
      <c r="J32" s="18"/>
      <c r="K32" s="17"/>
      <c r="L32" s="25"/>
      <c r="M32" s="18"/>
    </row>
    <row r="33" spans="2:2">
      <c r="B33" t="s">
        <v>50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тек.рем.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2024-02-05T07:26:54Z</dcterms:modified>
</cp:coreProperties>
</file>