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18"/>
  <c r="E17"/>
  <c r="E16"/>
  <c r="E15"/>
  <c r="E14"/>
  <c r="E13"/>
  <c r="E8"/>
  <c r="E7"/>
  <c r="D9"/>
  <c r="E11" s="1"/>
  <c r="C9"/>
  <c r="E12" s="1"/>
  <c r="E9" l="1"/>
  <c r="E21" l="1"/>
  <c r="E23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<sst xmlns="http://schemas.openxmlformats.org/spreadsheetml/2006/main" count="28" uniqueCount="28">
  <si>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</si>
  <si>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</si>
  <si>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гр.1</t>
  </si>
  <si>
    <t>гр.3</t>
  </si>
  <si>
    <t>гр.4</t>
  </si>
  <si>
    <t>гр.5</t>
  </si>
  <si>
    <t>налог на доход</t>
  </si>
  <si>
    <t>текущий ремонт</t>
  </si>
  <si>
    <t>ул.Гагарина д.54/3</t>
  </si>
  <si>
    <t>Техническое обслуживание ВДГО</t>
  </si>
  <si>
    <t>Аварийная служба</t>
  </si>
  <si>
    <t>Услуги ЕИРЦ</t>
  </si>
  <si>
    <t>задолженность населения на конец отчетного периода</t>
  </si>
  <si>
    <t>остаток, перерасход на конец отчетного периода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</si>
  <si>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</si>
  <si>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</si>
  <si>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</si>
  <si>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</si>
  <si>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</si>
  <si>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</si>
  <si>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</si>
  <si>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</si>
  <si>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ИТОГО расходы:</t>
  </si>
  <si>
    <t>Управление МКД</t>
  </si>
  <si>
    <t>аренда</t>
  </si>
  <si>
    <t>автотранспортные расходы</t>
  </si>
  <si>
    <t>Отчет об исполнении ООО"Наш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</si>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</sst>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0" fillId="0" borderId="0" xfId="0" applyBorder="1"/>
    <xf numFmtId="3" fontId="0" fillId="0" borderId="7" xfId="0" applyNumberFormat="1" applyBorder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0" fontId="1" fillId="0" borderId="6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1" fillId="0" borderId="5" xfId="0" applyFont="1" applyBorder="1"/>
    <xf numFmtId="0" fontId="0" fillId="0" borderId="6" xfId="0" applyFont="1" applyBorder="1"/>
    <xf numFmtId="0" fontId="1" fillId="0" borderId="5" xfId="0" applyFont="1" applyBorder="1" applyAlignment="1"/>
    <xf numFmtId="0" fontId="1" fillId="0" borderId="6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view="pageLayout" workbookViewId="0">
      <selection sqref="A1:E24"/>
    </sheetView>
  </sheetViews>
  <sheetFormatPr defaultRowHeight="15"/>
  <cols>
    <col min="1" max="1" width="13.7109375" customWidth="1"/>
    <col min="2" max="2" width="39" customWidth="1"/>
    <col min="3" max="3" width="11.5703125" customWidth="1"/>
    <col min="4" max="4" width="11.42578125" customWidth="1"/>
    <col min="5" max="5" width="17.28515625" customWidth="1"/>
  </cols>
  <sheetData>
    <row r="1" spans="1:11">
      <c r="A1" s="1" t="s">
        <v>26</v>
      </c>
    </row>
    <row r="3" spans="1:11">
      <c r="A3" s="11" t="s">
        <v>8</v>
      </c>
      <c r="B3" s="8"/>
      <c r="C3" s="2" t="s">
        <v>0</v>
      </c>
      <c r="D3" s="2" t="s">
        <v>1</v>
      </c>
      <c r="E3" s="12" t="s">
        <v>14</v>
      </c>
    </row>
    <row r="4" spans="1:11">
      <c r="A4" s="3" t="s">
        <v>15</v>
      </c>
      <c r="B4" s="13">
        <v>177.2</v>
      </c>
      <c r="C4" s="4"/>
      <c r="D4" s="4"/>
      <c r="E4" s="14" t="s">
        <v>16</v>
      </c>
    </row>
    <row r="5" spans="1:11">
      <c r="A5" s="5"/>
      <c r="B5" s="6" t="s">
        <v>2</v>
      </c>
      <c r="C5" s="7" t="s">
        <v>3</v>
      </c>
      <c r="D5" s="7" t="s">
        <v>4</v>
      </c>
      <c r="E5" s="7" t="s">
        <v>5</v>
      </c>
    </row>
    <row r="6" spans="1:11">
      <c r="A6" s="5" t="s">
        <v>7</v>
      </c>
      <c r="B6" s="17"/>
      <c r="C6" s="18">
        <v>15714</v>
      </c>
      <c r="D6" s="18">
        <v>15247</v>
      </c>
      <c r="E6" s="19">
        <f>C6*40%+8961</f>
        <v>15246.6</v>
      </c>
    </row>
    <row r="7" spans="1:11">
      <c r="A7" s="5" t="s">
        <v>17</v>
      </c>
      <c r="B7" s="17"/>
      <c r="C7" s="18">
        <v>7283</v>
      </c>
      <c r="D7" s="18">
        <v>7067</v>
      </c>
      <c r="E7" s="19">
        <f>D7</f>
        <v>7067</v>
      </c>
    </row>
    <row r="8" spans="1:11">
      <c r="A8" s="16" t="s">
        <v>9</v>
      </c>
      <c r="B8" s="17"/>
      <c r="C8" s="15">
        <v>755</v>
      </c>
      <c r="D8" s="18">
        <v>733</v>
      </c>
      <c r="E8" s="19">
        <f>D8</f>
        <v>733</v>
      </c>
    </row>
    <row r="9" spans="1:11">
      <c r="A9" s="5"/>
      <c r="B9" s="6" t="s">
        <v>18</v>
      </c>
      <c r="C9" s="20">
        <f>SUM(C6:C8)</f>
        <v>23752</v>
      </c>
      <c r="D9" s="20">
        <f>SUM(D6:D8)</f>
        <v>23047</v>
      </c>
      <c r="E9" s="21">
        <f>SUM(E6:E8)</f>
        <v>23046.6</v>
      </c>
    </row>
    <row r="10" spans="1:11">
      <c r="A10" s="22" t="s">
        <v>19</v>
      </c>
      <c r="B10" s="17"/>
      <c r="C10" s="20"/>
      <c r="D10" s="20"/>
      <c r="E10" s="19"/>
    </row>
    <row r="11" spans="1:11">
      <c r="A11" s="22" t="s">
        <v>6</v>
      </c>
      <c r="B11" s="17"/>
      <c r="C11" s="21"/>
      <c r="D11" s="21"/>
      <c r="E11" s="19">
        <f>D9*1%</f>
        <v>230.47</v>
      </c>
    </row>
    <row r="12" spans="1:11">
      <c r="A12" s="16" t="s">
        <v>23</v>
      </c>
      <c r="B12" s="17"/>
      <c r="C12" s="21"/>
      <c r="D12" s="21"/>
      <c r="E12" s="19">
        <f>C9*15%</f>
        <v>3562.7999999999997</v>
      </c>
    </row>
    <row r="13" spans="1:11">
      <c r="A13" s="16" t="s">
        <v>27</v>
      </c>
      <c r="B13" s="17"/>
      <c r="C13" s="21"/>
      <c r="D13" s="21"/>
      <c r="E13" s="19">
        <f>B4*12.8</f>
        <v>2268.16</v>
      </c>
    </row>
    <row r="14" spans="1:11">
      <c r="A14" s="16" t="s">
        <v>10</v>
      </c>
      <c r="B14" s="23"/>
      <c r="C14" s="21"/>
      <c r="D14" s="21"/>
      <c r="E14" s="19">
        <f>B4*8.2</f>
        <v>1453.0399999999997</v>
      </c>
    </row>
    <row r="15" spans="1:11">
      <c r="A15" s="5" t="s">
        <v>11</v>
      </c>
      <c r="B15" s="17"/>
      <c r="C15" s="21"/>
      <c r="D15" s="21"/>
      <c r="E15" s="19">
        <f>B4*7</f>
        <v>1240.3999999999999</v>
      </c>
      <c r="J15" s="9"/>
      <c r="K15" s="9"/>
    </row>
    <row r="16" spans="1:11">
      <c r="A16" s="5" t="s">
        <v>20</v>
      </c>
      <c r="B16" s="17"/>
      <c r="C16" s="21"/>
      <c r="D16" s="21"/>
      <c r="E16" s="19">
        <f>B4*5</f>
        <v>886</v>
      </c>
    </row>
    <row r="17" spans="1:5">
      <c r="A17" s="5" t="s">
        <v>24</v>
      </c>
      <c r="B17" s="17"/>
      <c r="C17" s="21"/>
      <c r="D17" s="21"/>
      <c r="E17" s="19">
        <f>B4*6</f>
        <v>1063.1999999999998</v>
      </c>
    </row>
    <row r="18" spans="1:5">
      <c r="A18" s="5" t="s">
        <v>25</v>
      </c>
      <c r="B18" s="17"/>
      <c r="C18" s="21"/>
      <c r="D18" s="21"/>
      <c r="E18" s="19">
        <f>B4*2.71</f>
        <v>480.21199999999999</v>
      </c>
    </row>
    <row r="19" spans="1:5">
      <c r="A19" s="16" t="s">
        <v>21</v>
      </c>
      <c r="B19" s="17"/>
      <c r="C19" s="21"/>
      <c r="D19" s="21"/>
      <c r="E19" s="19">
        <v>3610</v>
      </c>
    </row>
    <row r="20" spans="1:5">
      <c r="A20" s="16"/>
      <c r="B20" s="17"/>
      <c r="C20" s="21"/>
      <c r="D20" s="21"/>
      <c r="E20" s="19"/>
    </row>
    <row r="21" spans="1:5">
      <c r="A21" s="22"/>
      <c r="B21" s="17" t="s">
        <v>22</v>
      </c>
      <c r="C21" s="10"/>
      <c r="D21" s="10"/>
      <c r="E21" s="21">
        <f>E9</f>
        <v>23046.6</v>
      </c>
    </row>
    <row r="22" spans="1:5">
      <c r="A22" s="22" t="s">
        <v>12</v>
      </c>
      <c r="B22" s="6"/>
      <c r="C22" s="10"/>
      <c r="D22" s="10"/>
      <c r="E22" s="21"/>
    </row>
    <row r="23" spans="1:5">
      <c r="A23" s="24" t="s">
        <v>13</v>
      </c>
      <c r="B23" s="25"/>
      <c r="C23" s="21"/>
      <c r="D23" s="21"/>
      <c r="E23" s="21">
        <f>D9-E9</f>
        <v>0.40000000000145519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2024-02-08T11:42:40Z</dcterms:modified>
</cp:coreProperties>
</file>