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14"/>
  <c r="E25"/>
  <c r="E24"/>
  <c r="E23"/>
  <c r="E9"/>
  <c r="D26" l="1"/>
  <c r="C26"/>
  <c r="D10"/>
  <c r="C10"/>
  <c r="E13" s="1"/>
  <c r="E26" l="1"/>
  <c r="E10"/>
  <c r="E12"/>
  <c r="E27" l="1"/>
  <c r="E30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<sst xmlns="http://schemas.openxmlformats.org/spreadsheetml/2006/main" count="34" uniqueCount="34">
  <si>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</si>
  <si>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</si>
  <si>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</si>
  <si>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</si>
  <si>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</si>
  <si>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</si>
  <si>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</si>
  <si>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</si>
  <si>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</si>
  <si>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</si>
  <si>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</si>
  <si>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</si>
  <si>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</si>
  <si>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</si>
  <si>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</si>
  <si>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</si>
  <si>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</si>
  <si>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</si>
  <si>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</si>
  <si>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</si>
  <si>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</si>
  <si>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</si>
  <si>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</si>
  <si>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</si>
  <si>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</si>
  <si>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ул.Киевская д.72/14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</si>
  <si>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</si>
  <si>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</si>
  <si>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</si>
  <si>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</si>
  <si>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</si>
  <si>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</si>
  <si>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</si>
  <si>
    <t>содержание  придомовой территории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</si>
</sst>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8.85546875" customWidth="1"/>
    <col min="3" max="3" width="12.85546875" customWidth="1"/>
    <col min="4" max="4" width="12" customWidth="1"/>
    <col min="5" max="5" width="16" customWidth="1"/>
    <col min="7" max="7" width="9.7109375" bestFit="1" customWidth="1"/>
    <col min="9" max="9" width="10.42578125" customWidth="1"/>
  </cols>
  <sheetData>
    <row r="1" spans="1:8">
      <c r="A1" s="1" t="s">
        <v>31</v>
      </c>
    </row>
    <row r="3" spans="1:8">
      <c r="A3" s="18" t="s">
        <v>25</v>
      </c>
      <c r="B3" s="19"/>
      <c r="C3" s="2" t="s">
        <v>0</v>
      </c>
      <c r="D3" s="2" t="s">
        <v>1</v>
      </c>
      <c r="E3" s="14" t="s">
        <v>15</v>
      </c>
    </row>
    <row r="4" spans="1:8">
      <c r="A4" s="3" t="s">
        <v>16</v>
      </c>
      <c r="B4" s="4">
        <v>729</v>
      </c>
      <c r="C4" s="5"/>
      <c r="D4" s="5"/>
      <c r="E4" s="20" t="s">
        <v>17</v>
      </c>
    </row>
    <row r="5" spans="1:8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8">
      <c r="A6" s="6" t="s">
        <v>7</v>
      </c>
      <c r="B6" s="9"/>
      <c r="C6" s="23">
        <v>64648</v>
      </c>
      <c r="D6" s="23">
        <v>58782</v>
      </c>
      <c r="E6" s="16">
        <f>C6*40%+32923</f>
        <v>58782.2</v>
      </c>
    </row>
    <row r="7" spans="1:8">
      <c r="A7" s="6" t="s">
        <v>18</v>
      </c>
      <c r="B7" s="9"/>
      <c r="C7" s="23">
        <v>58043</v>
      </c>
      <c r="D7" s="23">
        <v>51460</v>
      </c>
      <c r="E7" s="16">
        <f>D7</f>
        <v>51460</v>
      </c>
    </row>
    <row r="8" spans="1:8">
      <c r="A8" s="6" t="s">
        <v>26</v>
      </c>
      <c r="B8" s="9"/>
      <c r="C8" s="23"/>
      <c r="D8" s="23"/>
      <c r="E8" s="16"/>
    </row>
    <row r="9" spans="1:8">
      <c r="A9" s="15" t="s">
        <v>8</v>
      </c>
      <c r="B9" s="9"/>
      <c r="C9" s="22">
        <v>3106</v>
      </c>
      <c r="D9" s="23">
        <v>2813</v>
      </c>
      <c r="E9" s="16">
        <f>D9</f>
        <v>2813</v>
      </c>
    </row>
    <row r="10" spans="1:8">
      <c r="A10" s="6"/>
      <c r="B10" s="7" t="s">
        <v>19</v>
      </c>
      <c r="C10" s="24">
        <f>SUM(C6:C9)</f>
        <v>125797</v>
      </c>
      <c r="D10" s="24">
        <f>SUM(D6:D9)</f>
        <v>113055</v>
      </c>
      <c r="E10" s="25">
        <f>SUM(E6:E9)</f>
        <v>113055.2</v>
      </c>
      <c r="H10" s="30"/>
    </row>
    <row r="11" spans="1:8">
      <c r="A11" s="8" t="s">
        <v>20</v>
      </c>
      <c r="B11" s="9"/>
      <c r="C11" s="24"/>
      <c r="D11" s="24"/>
      <c r="E11" s="16"/>
      <c r="F11" s="30"/>
    </row>
    <row r="12" spans="1:8">
      <c r="A12" s="8" t="s">
        <v>6</v>
      </c>
      <c r="B12" s="9"/>
      <c r="C12" s="25"/>
      <c r="D12" s="25"/>
      <c r="E12" s="16">
        <f>(D26+D10)*1%</f>
        <v>1159.52</v>
      </c>
    </row>
    <row r="13" spans="1:8">
      <c r="A13" s="8" t="s">
        <v>27</v>
      </c>
      <c r="B13" s="9"/>
      <c r="C13" s="25"/>
      <c r="D13" s="25"/>
      <c r="E13" s="16">
        <f>C10*15%</f>
        <v>18869.55</v>
      </c>
      <c r="F13" s="30"/>
    </row>
    <row r="14" spans="1:8">
      <c r="A14" s="6" t="s">
        <v>33</v>
      </c>
      <c r="B14" s="9"/>
      <c r="C14" s="25"/>
      <c r="D14" s="25"/>
      <c r="E14" s="16">
        <f>3.35*12*B4</f>
        <v>29305.800000000003</v>
      </c>
      <c r="F14" s="30"/>
    </row>
    <row r="15" spans="1:8">
      <c r="A15" s="15" t="s">
        <v>32</v>
      </c>
      <c r="B15" s="9"/>
      <c r="C15" s="25"/>
      <c r="D15" s="25"/>
      <c r="E15" s="16">
        <f>B4*12.8</f>
        <v>9331.2000000000007</v>
      </c>
      <c r="F15" s="30"/>
    </row>
    <row r="16" spans="1:8">
      <c r="A16" s="15" t="s">
        <v>9</v>
      </c>
      <c r="B16" s="26"/>
      <c r="C16" s="25"/>
      <c r="D16" s="25"/>
      <c r="E16" s="16">
        <f>B4*8.2</f>
        <v>5977.7999999999993</v>
      </c>
    </row>
    <row r="17" spans="1:7">
      <c r="A17" s="6" t="s">
        <v>10</v>
      </c>
      <c r="B17" s="9"/>
      <c r="C17" s="25"/>
      <c r="D17" s="25"/>
      <c r="E17" s="16">
        <f>B4*7</f>
        <v>5103</v>
      </c>
    </row>
    <row r="18" spans="1:7">
      <c r="A18" s="6" t="s">
        <v>21</v>
      </c>
      <c r="B18" s="9"/>
      <c r="C18" s="25"/>
      <c r="D18" s="25"/>
      <c r="E18" s="16">
        <f>B4*5</f>
        <v>3645</v>
      </c>
    </row>
    <row r="19" spans="1:7">
      <c r="A19" s="6" t="s">
        <v>28</v>
      </c>
      <c r="B19" s="9"/>
      <c r="C19" s="25"/>
      <c r="D19" s="25"/>
      <c r="E19" s="16">
        <f>B4*6</f>
        <v>4374</v>
      </c>
      <c r="G19" s="12"/>
    </row>
    <row r="20" spans="1:7">
      <c r="A20" s="6" t="s">
        <v>29</v>
      </c>
      <c r="B20" s="9"/>
      <c r="C20" s="25"/>
      <c r="D20" s="25"/>
      <c r="E20" s="16">
        <f>B4*2.71</f>
        <v>1975.59</v>
      </c>
    </row>
    <row r="21" spans="1:7">
      <c r="A21" s="15" t="s">
        <v>22</v>
      </c>
      <c r="B21" s="9"/>
      <c r="C21" s="25"/>
      <c r="D21" s="25"/>
      <c r="E21" s="16">
        <v>15273</v>
      </c>
      <c r="G21" s="13"/>
    </row>
    <row r="22" spans="1:7">
      <c r="A22" s="15"/>
      <c r="B22" s="9"/>
      <c r="C22" s="25"/>
      <c r="D22" s="25"/>
      <c r="E22" s="16"/>
    </row>
    <row r="23" spans="1:7">
      <c r="A23" s="6" t="s">
        <v>30</v>
      </c>
      <c r="B23" s="9"/>
      <c r="C23" s="25">
        <v>921</v>
      </c>
      <c r="D23" s="25">
        <v>839</v>
      </c>
      <c r="E23" s="16">
        <f>D23</f>
        <v>839</v>
      </c>
    </row>
    <row r="24" spans="1:7">
      <c r="A24" s="8" t="s">
        <v>11</v>
      </c>
      <c r="B24" s="7"/>
      <c r="C24" s="17">
        <v>1593</v>
      </c>
      <c r="D24" s="17">
        <v>1487</v>
      </c>
      <c r="E24" s="17">
        <f>D24</f>
        <v>1487</v>
      </c>
    </row>
    <row r="25" spans="1:7">
      <c r="A25" s="8" t="s">
        <v>12</v>
      </c>
      <c r="B25" s="7"/>
      <c r="C25" s="17">
        <v>627</v>
      </c>
      <c r="D25" s="17">
        <v>571</v>
      </c>
      <c r="E25" s="17">
        <f>D25</f>
        <v>571</v>
      </c>
    </row>
    <row r="26" spans="1:7">
      <c r="A26" s="8"/>
      <c r="B26" s="9" t="s">
        <v>23</v>
      </c>
      <c r="C26" s="25">
        <f>SUM(C23:C25)</f>
        <v>3141</v>
      </c>
      <c r="D26" s="25">
        <f>SUM(D23:D25)</f>
        <v>2897</v>
      </c>
      <c r="E26" s="25">
        <f>SUM(E23:E25)</f>
        <v>2897</v>
      </c>
    </row>
    <row r="27" spans="1:7">
      <c r="A27" s="8"/>
      <c r="B27" s="9" t="s">
        <v>24</v>
      </c>
      <c r="C27" s="17"/>
      <c r="D27" s="17"/>
      <c r="E27" s="25">
        <f>E10+E26</f>
        <v>115952.2</v>
      </c>
    </row>
    <row r="28" spans="1:7">
      <c r="A28" s="8" t="s">
        <v>13</v>
      </c>
      <c r="B28" s="7"/>
      <c r="C28" s="17"/>
      <c r="D28" s="17"/>
      <c r="E28" s="25"/>
    </row>
    <row r="29" spans="1:7">
      <c r="A29" s="10"/>
      <c r="B29" s="11"/>
      <c r="C29" s="27"/>
      <c r="D29" s="27"/>
      <c r="E29" s="27"/>
      <c r="G29" s="13"/>
    </row>
    <row r="30" spans="1:7">
      <c r="A30" s="28" t="s">
        <v>14</v>
      </c>
      <c r="B30" s="29"/>
      <c r="C30" s="25"/>
      <c r="D30" s="25"/>
      <c r="E30" s="25">
        <f>D10+D26-E27</f>
        <v>-0.19999999999708962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2024-02-12T11:32:59Z</dcterms:modified>
</cp:coreProperties>
</file>