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E12" i="1"/>
  <c r="E7"/>
  <c r="E19"/>
  <c r="E18"/>
  <c r="E17"/>
  <c r="E16"/>
  <c r="E15"/>
  <c r="E14"/>
  <c r="E13"/>
  <c r="D28"/>
  <c r="C28"/>
  <c r="E27"/>
  <c r="E26"/>
  <c r="E25"/>
  <c r="E24"/>
  <c r="E23"/>
  <c r="E22"/>
  <c r="D9"/>
  <c r="C9"/>
  <c r="E8"/>
  <c r="E9" l="1"/>
  <c r="E30"/>
  <c r="E28"/>
  <c r="E11"/>
  <c r="E29" l="1"/>
</calcChain>
</file>

<file path=xl/sharedStrings.xml><?xml version="1.0" encoding="utf-8"?>
<sst xmlns="http://schemas.openxmlformats.org/spreadsheetml/2006/main" count="34" uniqueCount="34">
  <si>
    <t>Начислено</t>
  </si>
  <si>
    <t>Оплачено</t>
  </si>
  <si>
    <t>гр.1</t>
  </si>
  <si>
    <t>гр.5</t>
  </si>
  <si>
    <t>налог на доход</t>
  </si>
  <si>
    <t>текущий ремонт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</si>
  <si>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</si>
  <si>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</si>
  <si>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</si>
  <si>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</si>
  <si>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</si>
  <si>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</si>
  <si>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</si>
  <si>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</si>
  <si>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</si>
  <si>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</si>
  <si>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</si>
  <si>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</si>
  <si>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</si>
  <si>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</si>
  <si>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</si>
  <si>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</si>
  <si>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</si>
  <si>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</si>
  <si>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</si>
  <si>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ул.Смоленская д.12а/15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</si>
  <si>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</si>
  <si>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</si>
  <si>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</si>
  <si>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</si>
  <si>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</si>
  <si>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Отчет об исполнении ООО"Наш Лужский Дом" договора управления  за 2023 год</t>
  </si>
  <si>
    <t>содержание лестничных клеток и придомовой территории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</si>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</sst>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3" xfId="0" applyBorder="1"/>
    <xf numFmtId="0" fontId="1" fillId="0" borderId="2" xfId="0" applyFont="1" applyBorder="1"/>
    <xf numFmtId="4" fontId="0" fillId="0" borderId="0" xfId="0" applyNumberFormat="1"/>
    <xf numFmtId="0" fontId="3" fillId="0" borderId="0" xfId="0" applyFont="1"/>
    <xf numFmtId="3" fontId="0" fillId="0" borderId="4" xfId="0" applyNumberFormat="1" applyBorder="1"/>
    <xf numFmtId="0" fontId="2" fillId="0" borderId="5" xfId="0" applyFont="1" applyBorder="1"/>
    <xf numFmtId="0" fontId="1" fillId="0" borderId="6" xfId="0" applyFont="1" applyBorder="1"/>
    <xf numFmtId="0" fontId="0" fillId="0" borderId="1" xfId="0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0" fillId="0" borderId="10" xfId="0" applyFont="1" applyBorder="1"/>
    <xf numFmtId="0" fontId="1" fillId="0" borderId="11" xfId="0" applyFont="1" applyBorder="1"/>
    <xf numFmtId="3" fontId="0" fillId="0" borderId="12" xfId="0" applyNumberFormat="1" applyFont="1" applyBorder="1" applyAlignment="1">
      <alignment horizontal="center"/>
    </xf>
    <xf numFmtId="3" fontId="0" fillId="0" borderId="12" xfId="0" applyNumberFormat="1" applyFont="1" applyBorder="1"/>
    <xf numFmtId="3" fontId="1" fillId="0" borderId="12" xfId="0" applyNumberFormat="1" applyFont="1" applyBorder="1" applyAlignment="1">
      <alignment horizontal="center"/>
    </xf>
    <xf numFmtId="3" fontId="1" fillId="0" borderId="12" xfId="0" applyNumberFormat="1" applyFont="1" applyBorder="1"/>
    <xf numFmtId="0" fontId="1" fillId="0" borderId="10" xfId="0" applyFont="1" applyBorder="1"/>
    <xf numFmtId="0" fontId="0" fillId="0" borderId="11" xfId="0" applyFont="1" applyBorder="1"/>
    <xf numFmtId="3" fontId="0" fillId="0" borderId="12" xfId="0" applyNumberFormat="1" applyBorder="1"/>
    <xf numFmtId="0" fontId="4" fillId="0" borderId="10" xfId="0" applyFont="1" applyBorder="1"/>
    <xf numFmtId="0" fontId="1" fillId="0" borderId="10" xfId="0" applyFont="1" applyBorder="1" applyAlignment="1"/>
    <xf numFmtId="0" fontId="1" fillId="0" borderId="11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5"/>
  <sheetViews>
    <sheetView tabSelected="1" showWhiteSpace="0" view="pageLayout" workbookViewId="0">
      <selection sqref="A1:E32"/>
    </sheetView>
  </sheetViews>
  <sheetFormatPr defaultRowHeight="15"/>
  <cols>
    <col min="1" max="1" width="13.140625" customWidth="1"/>
    <col min="2" max="2" width="39.140625" customWidth="1"/>
    <col min="3" max="3" width="15.140625" customWidth="1"/>
    <col min="4" max="4" width="10.85546875" customWidth="1"/>
    <col min="5" max="5" width="15.7109375" customWidth="1"/>
    <col min="7" max="7" width="10" bestFit="1" customWidth="1"/>
    <col min="8" max="8" width="10" customWidth="1"/>
  </cols>
  <sheetData>
    <row r="1" spans="1:7">
      <c r="A1" s="1" t="s">
        <v>31</v>
      </c>
    </row>
    <row r="3" spans="1:7">
      <c r="A3" s="8" t="s">
        <v>25</v>
      </c>
      <c r="B3" s="9"/>
      <c r="C3" s="2" t="s">
        <v>0</v>
      </c>
      <c r="D3" s="2" t="s">
        <v>1</v>
      </c>
      <c r="E3" s="10" t="s">
        <v>13</v>
      </c>
    </row>
    <row r="4" spans="1:7">
      <c r="A4" s="11" t="s">
        <v>14</v>
      </c>
      <c r="B4" s="12">
        <v>1103.5999999999999</v>
      </c>
      <c r="C4" s="13"/>
      <c r="D4" s="13"/>
      <c r="E4" s="14" t="s">
        <v>15</v>
      </c>
    </row>
    <row r="5" spans="1:7">
      <c r="A5" s="15"/>
      <c r="B5" s="16" t="s">
        <v>2</v>
      </c>
      <c r="C5" s="17"/>
      <c r="D5" s="17"/>
      <c r="E5" s="17" t="s">
        <v>3</v>
      </c>
    </row>
    <row r="6" spans="1:7">
      <c r="A6" s="15" t="s">
        <v>5</v>
      </c>
      <c r="B6" s="20"/>
      <c r="C6" s="21">
        <v>103363</v>
      </c>
      <c r="D6" s="21">
        <v>104448</v>
      </c>
      <c r="E6" s="22">
        <v>83015</v>
      </c>
    </row>
    <row r="7" spans="1:7">
      <c r="A7" s="15" t="s">
        <v>16</v>
      </c>
      <c r="B7" s="20"/>
      <c r="C7" s="21">
        <v>136736</v>
      </c>
      <c r="D7" s="21">
        <v>130646</v>
      </c>
      <c r="E7" s="22">
        <f>D7</f>
        <v>130646</v>
      </c>
    </row>
    <row r="8" spans="1:7">
      <c r="A8" s="19" t="s">
        <v>6</v>
      </c>
      <c r="B8" s="20"/>
      <c r="C8" s="18">
        <v>4702</v>
      </c>
      <c r="D8" s="21">
        <v>4609</v>
      </c>
      <c r="E8" s="22">
        <f>C8</f>
        <v>4702</v>
      </c>
    </row>
    <row r="9" spans="1:7">
      <c r="A9" s="15"/>
      <c r="B9" s="16" t="s">
        <v>17</v>
      </c>
      <c r="C9" s="23">
        <f>SUM(C6:C8)</f>
        <v>244801</v>
      </c>
      <c r="D9" s="23">
        <f>SUM(D6:D8)</f>
        <v>239703</v>
      </c>
      <c r="E9" s="24">
        <f>SUM(E6:E8)</f>
        <v>218363</v>
      </c>
    </row>
    <row r="10" spans="1:7">
      <c r="A10" s="25" t="s">
        <v>18</v>
      </c>
      <c r="B10" s="20"/>
      <c r="C10" s="23"/>
      <c r="D10" s="23"/>
      <c r="E10" s="22"/>
      <c r="G10" s="31"/>
    </row>
    <row r="11" spans="1:7">
      <c r="A11" s="25" t="s">
        <v>4</v>
      </c>
      <c r="B11" s="20"/>
      <c r="C11" s="24"/>
      <c r="D11" s="24"/>
      <c r="E11" s="22">
        <f>(D28+D9)*1%</f>
        <v>2486.06</v>
      </c>
      <c r="F11" s="31"/>
    </row>
    <row r="12" spans="1:7">
      <c r="A12" s="19" t="s">
        <v>26</v>
      </c>
      <c r="B12" s="20"/>
      <c r="C12" s="24"/>
      <c r="D12" s="24"/>
      <c r="E12" s="22">
        <f>C9*20%</f>
        <v>48960.200000000004</v>
      </c>
    </row>
    <row r="13" spans="1:7">
      <c r="A13" s="19" t="s">
        <v>32</v>
      </c>
      <c r="B13" s="20"/>
      <c r="C13" s="24"/>
      <c r="D13" s="24"/>
      <c r="E13" s="22">
        <f>B4*7*12</f>
        <v>92702.399999999994</v>
      </c>
    </row>
    <row r="14" spans="1:7">
      <c r="A14" s="19" t="s">
        <v>33</v>
      </c>
      <c r="B14" s="20"/>
      <c r="C14" s="24"/>
      <c r="D14" s="24"/>
      <c r="E14" s="22">
        <f>B4*12.8</f>
        <v>14126.08</v>
      </c>
    </row>
    <row r="15" spans="1:7">
      <c r="A15" s="19" t="s">
        <v>7</v>
      </c>
      <c r="B15" s="26"/>
      <c r="C15" s="24"/>
      <c r="D15" s="24"/>
      <c r="E15" s="22">
        <f>B4*8.2</f>
        <v>9049.5199999999986</v>
      </c>
    </row>
    <row r="16" spans="1:7">
      <c r="A16" s="15" t="s">
        <v>8</v>
      </c>
      <c r="B16" s="20"/>
      <c r="C16" s="24"/>
      <c r="D16" s="24"/>
      <c r="E16" s="22">
        <f>B4*7</f>
        <v>7725.1999999999989</v>
      </c>
    </row>
    <row r="17" spans="1:5">
      <c r="A17" s="15" t="s">
        <v>19</v>
      </c>
      <c r="B17" s="20"/>
      <c r="C17" s="24"/>
      <c r="D17" s="24"/>
      <c r="E17" s="22">
        <f>B4*5</f>
        <v>5518</v>
      </c>
    </row>
    <row r="18" spans="1:5">
      <c r="A18" s="15" t="s">
        <v>27</v>
      </c>
      <c r="B18" s="20"/>
      <c r="C18" s="24"/>
      <c r="D18" s="24"/>
      <c r="E18" s="22">
        <f>B4*6</f>
        <v>6621.5999999999995</v>
      </c>
    </row>
    <row r="19" spans="1:5">
      <c r="A19" s="15" t="s">
        <v>28</v>
      </c>
      <c r="B19" s="20"/>
      <c r="C19" s="24"/>
      <c r="D19" s="24"/>
      <c r="E19" s="22">
        <f>B4*2.71</f>
        <v>2990.7559999999999</v>
      </c>
    </row>
    <row r="20" spans="1:5">
      <c r="A20" s="19" t="s">
        <v>20</v>
      </c>
      <c r="B20" s="20"/>
      <c r="C20" s="24"/>
      <c r="D20" s="24"/>
      <c r="E20" s="22">
        <v>23481</v>
      </c>
    </row>
    <row r="21" spans="1:5">
      <c r="A21" s="19"/>
      <c r="B21" s="20"/>
      <c r="C21" s="24"/>
      <c r="D21" s="24"/>
      <c r="E21" s="22"/>
    </row>
    <row r="22" spans="1:5" ht="15.75">
      <c r="A22" s="28" t="s">
        <v>10</v>
      </c>
      <c r="B22" s="16"/>
      <c r="C22" s="27">
        <v>928</v>
      </c>
      <c r="D22" s="27">
        <v>987</v>
      </c>
      <c r="E22" s="27">
        <f t="shared" ref="E22:E27" si="0">C22</f>
        <v>928</v>
      </c>
    </row>
    <row r="23" spans="1:5" ht="15.75">
      <c r="A23" s="28" t="s">
        <v>29</v>
      </c>
      <c r="B23" s="16"/>
      <c r="C23" s="27">
        <v>2359</v>
      </c>
      <c r="D23" s="27">
        <v>2394</v>
      </c>
      <c r="E23" s="27">
        <f t="shared" si="0"/>
        <v>2359</v>
      </c>
    </row>
    <row r="24" spans="1:5">
      <c r="A24" s="25" t="s">
        <v>9</v>
      </c>
      <c r="B24" s="16"/>
      <c r="C24" s="27">
        <v>2359</v>
      </c>
      <c r="D24" s="27">
        <v>2448</v>
      </c>
      <c r="E24" s="27">
        <f t="shared" si="0"/>
        <v>2359</v>
      </c>
    </row>
    <row r="25" spans="1:5">
      <c r="A25" s="4" t="s">
        <v>21</v>
      </c>
      <c r="B25" s="3"/>
      <c r="C25" s="7">
        <v>2628</v>
      </c>
      <c r="D25" s="7">
        <v>2706</v>
      </c>
      <c r="E25" s="7">
        <f t="shared" si="0"/>
        <v>2628</v>
      </c>
    </row>
    <row r="26" spans="1:5">
      <c r="A26" s="25" t="s">
        <v>22</v>
      </c>
      <c r="B26" s="16"/>
      <c r="C26" s="27">
        <v>358</v>
      </c>
      <c r="D26" s="27">
        <v>368</v>
      </c>
      <c r="E26" s="27">
        <f t="shared" si="0"/>
        <v>358</v>
      </c>
    </row>
    <row r="27" spans="1:5">
      <c r="A27" s="4" t="s">
        <v>23</v>
      </c>
      <c r="B27" s="3"/>
      <c r="C27" s="7"/>
      <c r="D27" s="7"/>
      <c r="E27" s="7">
        <f t="shared" si="0"/>
        <v>0</v>
      </c>
    </row>
    <row r="28" spans="1:5">
      <c r="A28" s="25"/>
      <c r="B28" s="20" t="s">
        <v>30</v>
      </c>
      <c r="C28" s="24">
        <f>SUM(C22:C27)</f>
        <v>8632</v>
      </c>
      <c r="D28" s="24">
        <f>SUM(D22:D27)</f>
        <v>8903</v>
      </c>
      <c r="E28" s="24">
        <f>SUM(E22:E27)</f>
        <v>8632</v>
      </c>
    </row>
    <row r="29" spans="1:5">
      <c r="A29" s="25"/>
      <c r="B29" s="20" t="s">
        <v>24</v>
      </c>
      <c r="C29" s="27"/>
      <c r="D29" s="27"/>
      <c r="E29" s="24">
        <f>E28+E9</f>
        <v>226995</v>
      </c>
    </row>
    <row r="30" spans="1:5">
      <c r="A30" s="25" t="s">
        <v>11</v>
      </c>
      <c r="B30" s="16"/>
      <c r="C30" s="27"/>
      <c r="D30" s="27"/>
      <c r="E30" s="24">
        <f>C9-D9</f>
        <v>5098</v>
      </c>
    </row>
    <row r="31" spans="1:5">
      <c r="A31" s="29" t="s">
        <v>12</v>
      </c>
      <c r="B31" s="30"/>
      <c r="C31" s="24"/>
      <c r="D31" s="24"/>
      <c r="E31" s="24"/>
    </row>
    <row r="32" spans="1:5">
      <c r="A32" s="6"/>
      <c r="B32" s="6"/>
    </row>
    <row r="33" spans="1:8">
      <c r="A33" s="6"/>
      <c r="B33" s="6"/>
      <c r="G33" s="5"/>
      <c r="H33" s="5"/>
    </row>
    <row r="34" spans="1:8">
      <c r="H34" s="5"/>
    </row>
    <row r="35" spans="1:8">
      <c r="A35" s="6"/>
      <c r="B35" s="6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2024-02-26T06:26:42Z</dcterms:modified>
</cp:coreProperties>
</file>