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6" i="1"/>
  <c r="E7"/>
  <c r="E19"/>
  <c r="E18"/>
  <c r="E17"/>
  <c r="E16"/>
  <c r="E15"/>
  <c r="E14"/>
  <c r="E13"/>
  <c r="E25"/>
  <c r="D28"/>
  <c r="C28"/>
  <c r="E27"/>
  <c r="E24"/>
  <c r="E23"/>
  <c r="E22"/>
  <c r="D9"/>
  <c r="C9"/>
  <c r="E12" s="1"/>
  <c r="E8"/>
  <c r="E9" l="1"/>
  <c r="E28"/>
  <c r="E11"/>
  <c r="E29" l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<sst xmlns="http://schemas.openxmlformats.org/spreadsheetml/2006/main" count="34" uniqueCount="34">
  <si>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</si>
  <si>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</si>
  <si>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</si>
  <si>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</si>
  <si>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</si>
  <si>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</si>
  <si>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</si>
  <si>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</si>
  <si>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</si>
  <si>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</si>
  <si>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</si>
  <si>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</si>
  <si>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</si>
  <si>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ул.Юношеская д.15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</si>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</sst>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Border="1"/>
    <xf numFmtId="3" fontId="0" fillId="0" borderId="7" xfId="0" applyNumberFormat="1" applyFon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view="pageLayout" workbookViewId="0">
      <selection sqref="A1:E31"/>
    </sheetView>
  </sheetViews>
  <sheetFormatPr defaultRowHeight="15"/>
  <cols>
    <col min="1" max="1" width="14.85546875" customWidth="1"/>
    <col min="2" max="2" width="37.140625" customWidth="1"/>
    <col min="3" max="3" width="13" customWidth="1"/>
    <col min="4" max="4" width="11.5703125" customWidth="1"/>
    <col min="5" max="5" width="15.85546875" customWidth="1"/>
    <col min="8" max="9" width="10" bestFit="1" customWidth="1"/>
  </cols>
  <sheetData>
    <row r="1" spans="1:8">
      <c r="A1" s="1" t="s">
        <v>31</v>
      </c>
    </row>
    <row r="3" spans="1:8">
      <c r="A3" s="16" t="s">
        <v>13</v>
      </c>
      <c r="B3" s="17"/>
      <c r="C3" s="2" t="s">
        <v>0</v>
      </c>
      <c r="D3" s="2" t="s">
        <v>1</v>
      </c>
      <c r="E3" s="12" t="s">
        <v>14</v>
      </c>
    </row>
    <row r="4" spans="1:8">
      <c r="A4" s="3" t="s">
        <v>15</v>
      </c>
      <c r="B4" s="4">
        <v>655.20000000000005</v>
      </c>
      <c r="C4" s="5"/>
      <c r="D4" s="5"/>
      <c r="E4" s="18" t="s">
        <v>16</v>
      </c>
    </row>
    <row r="5" spans="1:8">
      <c r="A5" s="6"/>
      <c r="B5" s="7" t="s">
        <v>2</v>
      </c>
      <c r="C5" s="19"/>
      <c r="D5" s="19"/>
      <c r="E5" s="19" t="s">
        <v>3</v>
      </c>
    </row>
    <row r="6" spans="1:8">
      <c r="A6" s="6" t="s">
        <v>5</v>
      </c>
      <c r="B6" s="11"/>
      <c r="C6" s="21">
        <v>60678</v>
      </c>
      <c r="D6" s="21">
        <v>60901</v>
      </c>
      <c r="E6" s="15">
        <f>C6*20%+40395</f>
        <v>52530.6</v>
      </c>
    </row>
    <row r="7" spans="1:8">
      <c r="A7" s="6" t="s">
        <v>17</v>
      </c>
      <c r="B7" s="11"/>
      <c r="C7" s="21">
        <v>80355</v>
      </c>
      <c r="D7" s="21">
        <v>80634</v>
      </c>
      <c r="E7" s="15">
        <f>D7</f>
        <v>80634</v>
      </c>
    </row>
    <row r="8" spans="1:8">
      <c r="A8" s="13" t="s">
        <v>6</v>
      </c>
      <c r="B8" s="11"/>
      <c r="C8" s="20"/>
      <c r="D8" s="21"/>
      <c r="E8" s="15">
        <f>C8</f>
        <v>0</v>
      </c>
      <c r="F8" s="29"/>
    </row>
    <row r="9" spans="1:8">
      <c r="A9" s="6"/>
      <c r="B9" s="7" t="s">
        <v>18</v>
      </c>
      <c r="C9" s="22">
        <f>SUM(C6:C8)</f>
        <v>141033</v>
      </c>
      <c r="D9" s="22">
        <f>SUM(D6:D8)</f>
        <v>141535</v>
      </c>
      <c r="E9" s="23">
        <f>SUM(E6:E8)</f>
        <v>133164.6</v>
      </c>
      <c r="F9" s="29"/>
      <c r="H9" s="29"/>
    </row>
    <row r="10" spans="1:8">
      <c r="A10" s="10" t="s">
        <v>19</v>
      </c>
      <c r="B10" s="11"/>
      <c r="C10" s="22"/>
      <c r="D10" s="22"/>
      <c r="E10" s="15"/>
    </row>
    <row r="11" spans="1:8">
      <c r="A11" s="10" t="s">
        <v>4</v>
      </c>
      <c r="B11" s="11"/>
      <c r="C11" s="23"/>
      <c r="D11" s="23"/>
      <c r="E11" s="15">
        <f>(D28+D9)*1%</f>
        <v>1469.1000000000001</v>
      </c>
    </row>
    <row r="12" spans="1:8">
      <c r="A12" s="13" t="s">
        <v>26</v>
      </c>
      <c r="B12" s="11"/>
      <c r="C12" s="23"/>
      <c r="D12" s="23"/>
      <c r="E12" s="15">
        <f>C9*15%</f>
        <v>21154.95</v>
      </c>
    </row>
    <row r="13" spans="1:8">
      <c r="A13" s="13" t="s">
        <v>32</v>
      </c>
      <c r="B13" s="11"/>
      <c r="C13" s="23"/>
      <c r="D13" s="23"/>
      <c r="E13" s="15">
        <f>B4*7.24*12</f>
        <v>56923.775999999998</v>
      </c>
    </row>
    <row r="14" spans="1:8">
      <c r="A14" s="13" t="s">
        <v>33</v>
      </c>
      <c r="B14" s="11"/>
      <c r="C14" s="23"/>
      <c r="D14" s="23"/>
      <c r="E14" s="15">
        <f>B4*12.8</f>
        <v>8386.5600000000013</v>
      </c>
    </row>
    <row r="15" spans="1:8">
      <c r="A15" s="13" t="s">
        <v>7</v>
      </c>
      <c r="B15" s="24"/>
      <c r="C15" s="23"/>
      <c r="D15" s="23"/>
      <c r="E15" s="15">
        <f>B4*8.2</f>
        <v>5372.64</v>
      </c>
    </row>
    <row r="16" spans="1:8">
      <c r="A16" s="6" t="s">
        <v>8</v>
      </c>
      <c r="B16" s="11"/>
      <c r="C16" s="23"/>
      <c r="D16" s="23"/>
      <c r="E16" s="15">
        <f>B4*7</f>
        <v>4586.4000000000005</v>
      </c>
    </row>
    <row r="17" spans="1:5">
      <c r="A17" s="6" t="s">
        <v>20</v>
      </c>
      <c r="B17" s="11"/>
      <c r="C17" s="23"/>
      <c r="D17" s="23"/>
      <c r="E17" s="15">
        <f>B4*5</f>
        <v>3276</v>
      </c>
    </row>
    <row r="18" spans="1:5">
      <c r="A18" s="6" t="s">
        <v>27</v>
      </c>
      <c r="B18" s="11"/>
      <c r="C18" s="23"/>
      <c r="D18" s="23"/>
      <c r="E18" s="15">
        <f>B4*6</f>
        <v>3931.2000000000003</v>
      </c>
    </row>
    <row r="19" spans="1:5">
      <c r="A19" s="6" t="s">
        <v>28</v>
      </c>
      <c r="B19" s="11"/>
      <c r="C19" s="23"/>
      <c r="D19" s="23"/>
      <c r="E19" s="15">
        <f>B4*2.71</f>
        <v>1775.5920000000001</v>
      </c>
    </row>
    <row r="20" spans="1:5">
      <c r="A20" s="13" t="s">
        <v>21</v>
      </c>
      <c r="B20" s="11"/>
      <c r="C20" s="23"/>
      <c r="D20" s="23"/>
      <c r="E20" s="15">
        <v>14153</v>
      </c>
    </row>
    <row r="21" spans="1:5">
      <c r="A21" s="13"/>
      <c r="B21" s="11"/>
      <c r="C21" s="23"/>
      <c r="D21" s="23"/>
      <c r="E21" s="15"/>
    </row>
    <row r="22" spans="1:5" ht="15.75">
      <c r="A22" s="25" t="s">
        <v>10</v>
      </c>
      <c r="B22" s="7"/>
      <c r="C22" s="14">
        <v>492</v>
      </c>
      <c r="D22" s="14">
        <v>496</v>
      </c>
      <c r="E22" s="14">
        <f t="shared" ref="E22:E27" si="0">C22</f>
        <v>492</v>
      </c>
    </row>
    <row r="23" spans="1:5" ht="15.75">
      <c r="A23" s="25" t="s">
        <v>29</v>
      </c>
      <c r="B23" s="7"/>
      <c r="C23" s="14">
        <v>1444</v>
      </c>
      <c r="D23" s="14">
        <v>1457</v>
      </c>
      <c r="E23" s="14">
        <f t="shared" si="0"/>
        <v>1444</v>
      </c>
    </row>
    <row r="24" spans="1:5">
      <c r="A24" s="10" t="s">
        <v>9</v>
      </c>
      <c r="B24" s="7"/>
      <c r="C24" s="14">
        <v>929</v>
      </c>
      <c r="D24" s="14">
        <v>937</v>
      </c>
      <c r="E24" s="14">
        <f t="shared" si="0"/>
        <v>929</v>
      </c>
    </row>
    <row r="25" spans="1:5">
      <c r="A25" s="8" t="s">
        <v>22</v>
      </c>
      <c r="B25" s="9"/>
      <c r="C25" s="26">
        <v>1816</v>
      </c>
      <c r="D25" s="26">
        <v>1832</v>
      </c>
      <c r="E25" s="26">
        <f t="shared" si="0"/>
        <v>1816</v>
      </c>
    </row>
    <row r="26" spans="1:5">
      <c r="A26" s="10" t="s">
        <v>23</v>
      </c>
      <c r="B26" s="7"/>
      <c r="C26" s="14">
        <v>647</v>
      </c>
      <c r="D26" s="14">
        <v>653</v>
      </c>
      <c r="E26" s="14">
        <v>573</v>
      </c>
    </row>
    <row r="27" spans="1:5">
      <c r="A27" s="8" t="s">
        <v>24</v>
      </c>
      <c r="B27" s="9"/>
      <c r="C27" s="26"/>
      <c r="D27" s="26"/>
      <c r="E27" s="26">
        <f t="shared" si="0"/>
        <v>0</v>
      </c>
    </row>
    <row r="28" spans="1:5">
      <c r="A28" s="10"/>
      <c r="B28" s="11" t="s">
        <v>30</v>
      </c>
      <c r="C28" s="23">
        <f>SUM(C22:C27)</f>
        <v>5328</v>
      </c>
      <c r="D28" s="23">
        <f>SUM(D22:D27)</f>
        <v>5375</v>
      </c>
      <c r="E28" s="23">
        <f>SUM(E22:E27)</f>
        <v>5254</v>
      </c>
    </row>
    <row r="29" spans="1:5">
      <c r="A29" s="10"/>
      <c r="B29" s="11" t="s">
        <v>25</v>
      </c>
      <c r="C29" s="14"/>
      <c r="D29" s="14"/>
      <c r="E29" s="23">
        <f>E28+E9</f>
        <v>138418.6</v>
      </c>
    </row>
    <row r="30" spans="1:5">
      <c r="A30" s="10" t="s">
        <v>11</v>
      </c>
      <c r="B30" s="7"/>
      <c r="C30" s="14"/>
      <c r="D30" s="14"/>
      <c r="E30" s="23">
        <v>0</v>
      </c>
    </row>
    <row r="31" spans="1:5">
      <c r="A31" s="27" t="s">
        <v>12</v>
      </c>
      <c r="B31" s="28"/>
      <c r="C31" s="23"/>
      <c r="D31" s="23"/>
      <c r="E31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2024-02-26T12:39:53Z</dcterms:modified>
</cp:coreProperties>
</file>