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3"/>
  <c r="E7"/>
  <c r="E14"/>
  <c r="D28"/>
  <c r="C28"/>
  <c r="E27"/>
  <c r="E26"/>
  <c r="E25"/>
  <c r="E23"/>
  <c r="E22"/>
  <c r="D9"/>
  <c r="C9"/>
  <c r="E12" s="1"/>
  <c r="E8"/>
  <c r="E11" l="1"/>
  <c r="E9"/>
  <c r="E24"/>
  <c r="E28" s="1"/>
  <c r="E30"/>
  <c r="E29" l="1"/>
  <c r="E32" s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<sst xmlns="http://schemas.openxmlformats.org/spreadsheetml/2006/main" count="36" uniqueCount="36">
  <si>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</si>
  <si>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</si>
  <si>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</si>
  <si>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</si>
  <si>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</si>
  <si>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</si>
  <si>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</si>
  <si>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</si>
  <si>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Городок д.5/272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</si>
  <si>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</si>
  <si>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</si>
  <si>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</si>
  <si>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</si>
  <si>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</si>
  <si>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</si>
  <si>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</si>
  <si>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</si>
  <si>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</si>
  <si>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</si>
  <si>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</si>
  <si>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</si>
  <si>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</si>
  <si>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</si>
  <si>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</si>
  <si>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</si>
  <si>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</si>
  <si>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</si>
  <si>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</si>
  <si>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</si>
  <si>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</si>
  <si>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</si>
  <si>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</si>
  <si>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</si>
  <si>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</si>
  <si>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</si>
  <si>
    <t>содержание  придомовой территории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</si>
</sst>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0" fillId="0" borderId="13" xfId="0" applyBorder="1"/>
    <xf numFmtId="0" fontId="3" fillId="0" borderId="0" xfId="0" applyFont="1"/>
    <xf numFmtId="4" fontId="0" fillId="0" borderId="0" xfId="0" applyNumberFormat="1"/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4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view="pageLayout" workbookViewId="0">
      <selection sqref="A1:E34"/>
    </sheetView>
  </sheetViews>
  <sheetFormatPr defaultRowHeight="15"/>
  <cols>
    <col min="1" max="1" width="13.28515625" customWidth="1"/>
    <col min="2" max="2" width="39.85546875" customWidth="1"/>
    <col min="3" max="3" width="13.28515625" customWidth="1"/>
    <col min="4" max="4" width="12.5703125" customWidth="1"/>
    <col min="5" max="5" width="15.28515625" customWidth="1"/>
    <col min="6" max="6" width="11.140625" customWidth="1"/>
    <col min="7" max="7" width="10.5703125" customWidth="1"/>
    <col min="9" max="9" width="10" bestFit="1" customWidth="1"/>
  </cols>
  <sheetData>
    <row r="1" spans="1:6">
      <c r="A1" s="1" t="s">
        <v>34</v>
      </c>
    </row>
    <row r="3" spans="1:6">
      <c r="A3" s="19" t="s">
        <v>8</v>
      </c>
      <c r="B3" s="20"/>
      <c r="C3" s="2" t="s">
        <v>0</v>
      </c>
      <c r="D3" s="2" t="s">
        <v>1</v>
      </c>
      <c r="E3" s="8" t="s">
        <v>16</v>
      </c>
    </row>
    <row r="4" spans="1:6">
      <c r="A4" s="3" t="s">
        <v>17</v>
      </c>
      <c r="B4" s="4">
        <v>312.5</v>
      </c>
      <c r="C4" s="5"/>
      <c r="D4" s="5"/>
      <c r="E4" s="21" t="s">
        <v>18</v>
      </c>
    </row>
    <row r="5" spans="1:6">
      <c r="A5" s="6"/>
      <c r="B5" s="7" t="s">
        <v>2</v>
      </c>
      <c r="C5" s="22" t="s">
        <v>3</v>
      </c>
      <c r="D5" s="22" t="s">
        <v>4</v>
      </c>
      <c r="E5" s="22" t="s">
        <v>5</v>
      </c>
    </row>
    <row r="6" spans="1:6">
      <c r="A6" s="6" t="s">
        <v>7</v>
      </c>
      <c r="B6" s="12"/>
      <c r="C6" s="24">
        <v>29717</v>
      </c>
      <c r="D6" s="24">
        <v>25833</v>
      </c>
      <c r="E6" s="17">
        <f>23744-2101</f>
        <v>21643</v>
      </c>
    </row>
    <row r="7" spans="1:6">
      <c r="A7" s="6" t="s">
        <v>19</v>
      </c>
      <c r="B7" s="12"/>
      <c r="C7" s="24">
        <v>26329</v>
      </c>
      <c r="D7" s="24">
        <v>23683</v>
      </c>
      <c r="E7" s="17">
        <f>C7</f>
        <v>26329</v>
      </c>
    </row>
    <row r="8" spans="1:6">
      <c r="A8" s="16" t="s">
        <v>9</v>
      </c>
      <c r="B8" s="12"/>
      <c r="C8" s="23"/>
      <c r="D8" s="24"/>
      <c r="E8" s="17">
        <f>D8</f>
        <v>0</v>
      </c>
      <c r="F8" s="32"/>
    </row>
    <row r="9" spans="1:6">
      <c r="A9" s="6"/>
      <c r="B9" s="7" t="s">
        <v>20</v>
      </c>
      <c r="C9" s="25">
        <f>SUM(C6:C8)</f>
        <v>56046</v>
      </c>
      <c r="D9" s="25">
        <f>SUM(D6:D8)</f>
        <v>49516</v>
      </c>
      <c r="E9" s="26">
        <f>SUM(E6:E8)</f>
        <v>47972</v>
      </c>
      <c r="F9" s="32"/>
    </row>
    <row r="10" spans="1:6">
      <c r="A10" s="11" t="s">
        <v>21</v>
      </c>
      <c r="B10" s="12"/>
      <c r="C10" s="25"/>
      <c r="D10" s="25"/>
      <c r="E10" s="17"/>
    </row>
    <row r="11" spans="1:6">
      <c r="A11" s="11" t="s">
        <v>6</v>
      </c>
      <c r="B11" s="12"/>
      <c r="C11" s="26"/>
      <c r="D11" s="26"/>
      <c r="E11" s="17">
        <f>(D28+D9)*1%</f>
        <v>546.51</v>
      </c>
    </row>
    <row r="12" spans="1:6">
      <c r="A12" s="16" t="s">
        <v>28</v>
      </c>
      <c r="B12" s="12"/>
      <c r="C12" s="26"/>
      <c r="D12" s="26"/>
      <c r="E12" s="17">
        <f>C9*15%</f>
        <v>8406.9</v>
      </c>
    </row>
    <row r="13" spans="1:6">
      <c r="A13" s="6" t="s">
        <v>35</v>
      </c>
      <c r="B13" s="12"/>
      <c r="C13" s="26"/>
      <c r="D13" s="26"/>
      <c r="E13" s="17">
        <f>3.56*B4*12</f>
        <v>13350</v>
      </c>
    </row>
    <row r="14" spans="1:6">
      <c r="A14" s="16" t="s">
        <v>33</v>
      </c>
      <c r="B14" s="12"/>
      <c r="C14" s="26"/>
      <c r="D14" s="26"/>
      <c r="E14" s="17">
        <f>B4*12.8</f>
        <v>4000</v>
      </c>
    </row>
    <row r="15" spans="1:6">
      <c r="A15" s="16" t="s">
        <v>10</v>
      </c>
      <c r="B15" s="27"/>
      <c r="C15" s="26"/>
      <c r="D15" s="26"/>
      <c r="E15" s="17">
        <f>B4*10.06</f>
        <v>3143.75</v>
      </c>
    </row>
    <row r="16" spans="1:6">
      <c r="A16" s="6" t="s">
        <v>11</v>
      </c>
      <c r="B16" s="12"/>
      <c r="C16" s="26"/>
      <c r="D16" s="26"/>
      <c r="E16" s="17">
        <f>B4*8.08</f>
        <v>2525</v>
      </c>
    </row>
    <row r="17" spans="1:5">
      <c r="A17" s="6" t="s">
        <v>22</v>
      </c>
      <c r="B17" s="12"/>
      <c r="C17" s="26"/>
      <c r="D17" s="26"/>
      <c r="E17" s="17">
        <f>B4*6</f>
        <v>1875</v>
      </c>
    </row>
    <row r="18" spans="1:5">
      <c r="A18" s="6" t="s">
        <v>29</v>
      </c>
      <c r="B18" s="12"/>
      <c r="C18" s="26"/>
      <c r="D18" s="26"/>
      <c r="E18" s="17">
        <f>B4*7</f>
        <v>2187.5</v>
      </c>
    </row>
    <row r="19" spans="1:5">
      <c r="A19" s="6" t="s">
        <v>30</v>
      </c>
      <c r="B19" s="12"/>
      <c r="C19" s="26"/>
      <c r="D19" s="26"/>
      <c r="E19" s="17">
        <f>B4*3.71</f>
        <v>1159.375</v>
      </c>
    </row>
    <row r="20" spans="1:5">
      <c r="A20" s="16" t="s">
        <v>23</v>
      </c>
      <c r="B20" s="12"/>
      <c r="C20" s="26"/>
      <c r="D20" s="26"/>
      <c r="E20" s="17">
        <v>6513</v>
      </c>
    </row>
    <row r="21" spans="1:5">
      <c r="A21" s="16"/>
      <c r="B21" s="12"/>
      <c r="C21" s="26"/>
      <c r="D21" s="26"/>
      <c r="E21" s="17"/>
    </row>
    <row r="22" spans="1:5" ht="15.75">
      <c r="A22" s="28" t="s">
        <v>13</v>
      </c>
      <c r="B22" s="7"/>
      <c r="C22" s="18">
        <v>564</v>
      </c>
      <c r="D22" s="18">
        <v>362</v>
      </c>
      <c r="E22" s="18">
        <f t="shared" ref="E22:E27" si="0">C22</f>
        <v>564</v>
      </c>
    </row>
    <row r="23" spans="1:5" ht="15.75">
      <c r="A23" s="28" t="s">
        <v>31</v>
      </c>
      <c r="B23" s="7"/>
      <c r="C23" s="18">
        <v>1615</v>
      </c>
      <c r="D23" s="18">
        <v>1039</v>
      </c>
      <c r="E23" s="18">
        <f t="shared" si="0"/>
        <v>1615</v>
      </c>
    </row>
    <row r="24" spans="1:5">
      <c r="A24" s="11" t="s">
        <v>12</v>
      </c>
      <c r="B24" s="7"/>
      <c r="C24" s="18">
        <v>1508</v>
      </c>
      <c r="D24" s="18">
        <v>1280</v>
      </c>
      <c r="E24" s="18">
        <f t="shared" si="0"/>
        <v>1508</v>
      </c>
    </row>
    <row r="25" spans="1:5">
      <c r="A25" s="9" t="s">
        <v>24</v>
      </c>
      <c r="B25" s="10"/>
      <c r="C25" s="29">
        <v>2206</v>
      </c>
      <c r="D25" s="29">
        <v>1810</v>
      </c>
      <c r="E25" s="29">
        <f t="shared" si="0"/>
        <v>2206</v>
      </c>
    </row>
    <row r="26" spans="1:5">
      <c r="A26" s="11" t="s">
        <v>25</v>
      </c>
      <c r="B26" s="7"/>
      <c r="C26" s="18">
        <v>786</v>
      </c>
      <c r="D26" s="18">
        <v>644</v>
      </c>
      <c r="E26" s="18">
        <f t="shared" si="0"/>
        <v>786</v>
      </c>
    </row>
    <row r="27" spans="1:5">
      <c r="A27" s="9" t="s">
        <v>26</v>
      </c>
      <c r="B27" s="10"/>
      <c r="C27" s="29"/>
      <c r="D27" s="29"/>
      <c r="E27" s="29">
        <f t="shared" si="0"/>
        <v>0</v>
      </c>
    </row>
    <row r="28" spans="1:5">
      <c r="A28" s="11"/>
      <c r="B28" s="12" t="s">
        <v>32</v>
      </c>
      <c r="C28" s="26">
        <f>SUM(C22:C27)</f>
        <v>6679</v>
      </c>
      <c r="D28" s="26">
        <f>SUM(D22:D27)</f>
        <v>5135</v>
      </c>
      <c r="E28" s="26">
        <f>SUM(E22:E27)</f>
        <v>6679</v>
      </c>
    </row>
    <row r="29" spans="1:5">
      <c r="A29" s="11"/>
      <c r="B29" s="12" t="s">
        <v>27</v>
      </c>
      <c r="C29" s="18"/>
      <c r="D29" s="18"/>
      <c r="E29" s="26">
        <f>E28+E9</f>
        <v>54651</v>
      </c>
    </row>
    <row r="30" spans="1:5">
      <c r="A30" s="11" t="s">
        <v>14</v>
      </c>
      <c r="B30" s="7"/>
      <c r="C30" s="18"/>
      <c r="D30" s="18"/>
      <c r="E30" s="26">
        <f>C9-D9</f>
        <v>6530</v>
      </c>
    </row>
    <row r="31" spans="1:5">
      <c r="A31" s="30" t="s">
        <v>15</v>
      </c>
      <c r="B31" s="31"/>
      <c r="C31" s="26"/>
      <c r="D31" s="26"/>
      <c r="E31" s="26"/>
    </row>
    <row r="32" spans="1:5">
      <c r="A32" s="6"/>
      <c r="B32" s="13"/>
      <c r="C32" s="7"/>
      <c r="D32" s="18"/>
      <c r="E32" s="18">
        <f>D9+D28-E29</f>
        <v>0</v>
      </c>
    </row>
    <row r="40" spans="1:9">
      <c r="G40" s="15"/>
      <c r="I40" s="15"/>
    </row>
    <row r="41" spans="1:9">
      <c r="A41" s="14"/>
      <c r="B41" s="14"/>
    </row>
    <row r="42" spans="1:9">
      <c r="A42" s="14"/>
      <c r="B42" s="14"/>
      <c r="G42" s="15"/>
      <c r="I42" s="15"/>
    </row>
    <row r="49" spans="1:2">
      <c r="A49" s="14"/>
      <c r="B49" s="14"/>
    </row>
    <row r="50" spans="1:2">
      <c r="A50" s="14"/>
      <c r="B50" s="1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2025-02-19T07:31:21Z</dcterms:modified>
</cp:coreProperties>
</file>