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3"/>
  <c r="E15"/>
  <c r="E14"/>
  <c r="D29"/>
  <c r="E25"/>
  <c r="E7"/>
  <c r="E28"/>
  <c r="E27"/>
  <c r="E26"/>
  <c r="E24"/>
  <c r="E23"/>
  <c r="D9"/>
  <c r="C9"/>
  <c r="E12" s="1"/>
  <c r="E8"/>
  <c r="E31" l="1"/>
  <c r="E9"/>
  <c r="C29"/>
  <c r="E11"/>
  <c r="E29"/>
  <c r="E30" l="1"/>
</calcChain>
</file>

<file path=xl/sharedStrings.xml><?xml version="1.0" encoding="utf-8"?>
<sst xmlns="http://schemas.openxmlformats.org/spreadsheetml/2006/main" count="37" uniqueCount="37">
  <si>
    <t>налог на доход</t>
  </si>
  <si>
    <t>текущий ремонт</t>
  </si>
  <si>
    <t>Городок д.5/306</t>
  </si>
  <si>
    <t>Начислено</t>
  </si>
  <si>
    <t>Оплачено</t>
  </si>
  <si>
    <t>гр.1</t>
  </si>
  <si>
    <t>гр.3</t>
  </si>
  <si>
    <t>гр.4</t>
  </si>
  <si>
    <t>гр.5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</si>
  <si>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</si>
  <si>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</si>
  <si>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</si>
  <si>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</si>
  <si>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</si>
  <si>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</si>
  <si>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</si>
  <si>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</si>
  <si>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</si>
  <si>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</si>
  <si>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</si>
  <si>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</si>
  <si>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</si>
  <si>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</si>
  <si>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</si>
  <si>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</si>
  <si>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</si>
  <si>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</si>
  <si>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</si>
  <si>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</si>
  <si>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</si>
  <si>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</si>
  <si>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</si>
  <si>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</si>
  <si>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ОДПУ( поверка,содержание)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</si>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</sst>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4" fillId="0" borderId="0" xfId="0" applyFont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5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Layout" workbookViewId="0">
      <selection sqref="A1:E33"/>
    </sheetView>
  </sheetViews>
  <sheetFormatPr defaultRowHeight="15"/>
  <cols>
    <col min="1" max="1" width="13.5703125" customWidth="1"/>
    <col min="2" max="2" width="39.42578125" customWidth="1"/>
    <col min="3" max="3" width="13" customWidth="1"/>
    <col min="4" max="4" width="15.28515625" customWidth="1"/>
    <col min="5" max="5" width="16" customWidth="1"/>
    <col min="6" max="6" width="11.7109375" customWidth="1"/>
    <col min="7" max="7" width="12" customWidth="1"/>
  </cols>
  <sheetData>
    <row r="1" spans="1:7">
      <c r="A1" s="1" t="s">
        <v>36</v>
      </c>
    </row>
    <row r="3" spans="1:7">
      <c r="A3" s="19" t="s">
        <v>2</v>
      </c>
      <c r="B3" s="20"/>
      <c r="C3" s="2" t="s">
        <v>3</v>
      </c>
      <c r="D3" s="2" t="s">
        <v>4</v>
      </c>
      <c r="E3" s="8" t="s">
        <v>16</v>
      </c>
    </row>
    <row r="4" spans="1:7">
      <c r="A4" s="3" t="s">
        <v>17</v>
      </c>
      <c r="B4" s="4">
        <v>3474.5</v>
      </c>
      <c r="C4" s="5"/>
      <c r="D4" s="5"/>
      <c r="E4" s="21" t="s">
        <v>18</v>
      </c>
    </row>
    <row r="5" spans="1:7">
      <c r="A5" s="6"/>
      <c r="B5" s="7" t="s">
        <v>5</v>
      </c>
      <c r="C5" s="22" t="s">
        <v>6</v>
      </c>
      <c r="D5" s="22" t="s">
        <v>7</v>
      </c>
      <c r="E5" s="22" t="s">
        <v>8</v>
      </c>
    </row>
    <row r="6" spans="1:7">
      <c r="A6" s="6" t="s">
        <v>1</v>
      </c>
      <c r="B6" s="12"/>
      <c r="C6" s="24">
        <v>352920</v>
      </c>
      <c r="D6" s="24">
        <v>351368</v>
      </c>
      <c r="E6" s="16">
        <v>274477</v>
      </c>
    </row>
    <row r="7" spans="1:7">
      <c r="A7" s="6" t="s">
        <v>19</v>
      </c>
      <c r="B7" s="12"/>
      <c r="C7" s="24">
        <v>466947</v>
      </c>
      <c r="D7" s="24">
        <v>455949</v>
      </c>
      <c r="E7" s="16">
        <f>D7</f>
        <v>455949</v>
      </c>
    </row>
    <row r="8" spans="1:7">
      <c r="A8" s="15" t="s">
        <v>9</v>
      </c>
      <c r="B8" s="12"/>
      <c r="C8" s="23">
        <v>16052</v>
      </c>
      <c r="D8" s="24">
        <v>15956</v>
      </c>
      <c r="E8" s="16">
        <f>C8</f>
        <v>16052</v>
      </c>
      <c r="F8" s="13"/>
    </row>
    <row r="9" spans="1:7">
      <c r="A9" s="6"/>
      <c r="B9" s="7" t="s">
        <v>20</v>
      </c>
      <c r="C9" s="25">
        <f>SUM(C6:C8)</f>
        <v>835919</v>
      </c>
      <c r="D9" s="25">
        <f>SUM(D6:D8)</f>
        <v>823273</v>
      </c>
      <c r="E9" s="26">
        <f>SUM(E6:E8)</f>
        <v>746478</v>
      </c>
      <c r="F9" s="13"/>
      <c r="G9" s="32"/>
    </row>
    <row r="10" spans="1:7">
      <c r="A10" s="11" t="s">
        <v>21</v>
      </c>
      <c r="B10" s="12"/>
      <c r="C10" s="25"/>
      <c r="D10" s="25"/>
      <c r="E10" s="16"/>
      <c r="F10" s="13"/>
      <c r="G10" s="32"/>
    </row>
    <row r="11" spans="1:7">
      <c r="A11" s="11" t="s">
        <v>0</v>
      </c>
      <c r="B11" s="12"/>
      <c r="C11" s="26"/>
      <c r="D11" s="26"/>
      <c r="E11" s="16">
        <f>(D29+D9)*1%</f>
        <v>8790.4500000000007</v>
      </c>
      <c r="F11" s="13"/>
      <c r="G11" s="32"/>
    </row>
    <row r="12" spans="1:7">
      <c r="A12" s="15" t="s">
        <v>28</v>
      </c>
      <c r="B12" s="12"/>
      <c r="C12" s="26"/>
      <c r="D12" s="26"/>
      <c r="E12" s="16">
        <f>C9*15%</f>
        <v>125387.84999999999</v>
      </c>
    </row>
    <row r="13" spans="1:7">
      <c r="A13" s="15" t="s">
        <v>34</v>
      </c>
      <c r="B13" s="12"/>
      <c r="C13" s="26"/>
      <c r="D13" s="26"/>
      <c r="E13" s="16">
        <f>B4*7.56*12</f>
        <v>315206.63999999996</v>
      </c>
    </row>
    <row r="14" spans="1:7">
      <c r="A14" s="15" t="s">
        <v>35</v>
      </c>
      <c r="B14" s="12"/>
      <c r="C14" s="26"/>
      <c r="D14" s="26"/>
      <c r="E14" s="16">
        <f>B4*12.8</f>
        <v>44473.600000000006</v>
      </c>
      <c r="F14" s="32"/>
    </row>
    <row r="15" spans="1:7">
      <c r="A15" s="6" t="s">
        <v>33</v>
      </c>
      <c r="B15" s="12"/>
      <c r="C15" s="26"/>
      <c r="D15" s="26"/>
      <c r="E15" s="16">
        <f>11.5*B4</f>
        <v>39956.75</v>
      </c>
      <c r="F15" s="32"/>
      <c r="G15" s="32"/>
    </row>
    <row r="16" spans="1:7">
      <c r="A16" s="15" t="s">
        <v>10</v>
      </c>
      <c r="B16" s="27"/>
      <c r="C16" s="26"/>
      <c r="D16" s="26"/>
      <c r="E16" s="16">
        <f>B4*10.06</f>
        <v>34953.47</v>
      </c>
    </row>
    <row r="17" spans="1:7">
      <c r="A17" s="6" t="s">
        <v>11</v>
      </c>
      <c r="B17" s="12"/>
      <c r="C17" s="26"/>
      <c r="D17" s="26"/>
      <c r="E17" s="16">
        <f>B4*8</f>
        <v>27796</v>
      </c>
    </row>
    <row r="18" spans="1:7">
      <c r="A18" s="6" t="s">
        <v>22</v>
      </c>
      <c r="B18" s="12"/>
      <c r="C18" s="26"/>
      <c r="D18" s="26"/>
      <c r="E18" s="16">
        <f>B4*6</f>
        <v>20847</v>
      </c>
    </row>
    <row r="19" spans="1:7">
      <c r="A19" s="6" t="s">
        <v>29</v>
      </c>
      <c r="B19" s="12"/>
      <c r="C19" s="26"/>
      <c r="D19" s="26"/>
      <c r="E19" s="16">
        <f>B4*7</f>
        <v>24321.5</v>
      </c>
    </row>
    <row r="20" spans="1:7">
      <c r="A20" s="6" t="s">
        <v>30</v>
      </c>
      <c r="B20" s="12"/>
      <c r="C20" s="26"/>
      <c r="D20" s="26"/>
      <c r="E20" s="16">
        <f>B4*3.71</f>
        <v>12890.395</v>
      </c>
    </row>
    <row r="21" spans="1:7">
      <c r="A21" s="6" t="s">
        <v>23</v>
      </c>
      <c r="B21" s="12"/>
      <c r="C21" s="26"/>
      <c r="D21" s="26"/>
      <c r="E21" s="16">
        <v>75802</v>
      </c>
      <c r="F21" s="13"/>
    </row>
    <row r="22" spans="1:7">
      <c r="A22" s="15"/>
      <c r="B22" s="12"/>
      <c r="C22" s="26"/>
      <c r="D22" s="26"/>
      <c r="E22" s="16"/>
    </row>
    <row r="23" spans="1:7" ht="15.75">
      <c r="A23" s="28" t="s">
        <v>13</v>
      </c>
      <c r="B23" s="7"/>
      <c r="C23" s="17">
        <v>5041</v>
      </c>
      <c r="D23" s="17">
        <v>4352</v>
      </c>
      <c r="E23" s="17">
        <f t="shared" ref="E23:E28" si="0">C23</f>
        <v>5041</v>
      </c>
    </row>
    <row r="24" spans="1:7" ht="15.75">
      <c r="A24" s="28" t="s">
        <v>31</v>
      </c>
      <c r="B24" s="7"/>
      <c r="C24" s="17">
        <v>14442</v>
      </c>
      <c r="D24" s="17">
        <v>12492</v>
      </c>
      <c r="E24" s="17">
        <f t="shared" si="0"/>
        <v>14442</v>
      </c>
    </row>
    <row r="25" spans="1:7">
      <c r="A25" s="11" t="s">
        <v>12</v>
      </c>
      <c r="B25" s="7"/>
      <c r="C25" s="17">
        <v>13485</v>
      </c>
      <c r="D25" s="17">
        <v>13027</v>
      </c>
      <c r="E25" s="17">
        <f t="shared" si="0"/>
        <v>13485</v>
      </c>
      <c r="G25" s="13"/>
    </row>
    <row r="26" spans="1:7">
      <c r="A26" s="9" t="s">
        <v>24</v>
      </c>
      <c r="B26" s="10"/>
      <c r="C26" s="29">
        <v>19728</v>
      </c>
      <c r="D26" s="29">
        <v>19099</v>
      </c>
      <c r="E26" s="29">
        <f t="shared" si="0"/>
        <v>19728</v>
      </c>
    </row>
    <row r="27" spans="1:7">
      <c r="A27" s="11" t="s">
        <v>25</v>
      </c>
      <c r="B27" s="7"/>
      <c r="C27" s="17">
        <v>7026</v>
      </c>
      <c r="D27" s="17">
        <v>6802</v>
      </c>
      <c r="E27" s="17">
        <f t="shared" si="0"/>
        <v>7026</v>
      </c>
    </row>
    <row r="28" spans="1:7">
      <c r="A28" s="9" t="s">
        <v>26</v>
      </c>
      <c r="B28" s="10"/>
      <c r="C28" s="29"/>
      <c r="D28" s="29"/>
      <c r="E28" s="29">
        <f t="shared" si="0"/>
        <v>0</v>
      </c>
    </row>
    <row r="29" spans="1:7">
      <c r="A29" s="11"/>
      <c r="B29" s="12" t="s">
        <v>32</v>
      </c>
      <c r="C29" s="26">
        <f>SUM(C23:C28)</f>
        <v>59722</v>
      </c>
      <c r="D29" s="26">
        <f>SUM(D23:D28)</f>
        <v>55772</v>
      </c>
      <c r="E29" s="26">
        <f>SUM(E23:E28)</f>
        <v>59722</v>
      </c>
    </row>
    <row r="30" spans="1:7">
      <c r="A30" s="11"/>
      <c r="B30" s="12" t="s">
        <v>27</v>
      </c>
      <c r="C30" s="17"/>
      <c r="D30" s="17"/>
      <c r="E30" s="26">
        <f>E9+E29</f>
        <v>806200</v>
      </c>
    </row>
    <row r="31" spans="1:7">
      <c r="A31" s="11" t="s">
        <v>14</v>
      </c>
      <c r="B31" s="7"/>
      <c r="C31" s="17"/>
      <c r="D31" s="17"/>
      <c r="E31" s="26">
        <f>C9-D9</f>
        <v>12646</v>
      </c>
    </row>
    <row r="32" spans="1:7">
      <c r="A32" s="30" t="s">
        <v>15</v>
      </c>
      <c r="B32" s="31"/>
      <c r="C32" s="26"/>
      <c r="D32" s="26"/>
      <c r="E32" s="26"/>
      <c r="F32" s="13"/>
    </row>
    <row r="38" spans="1:7">
      <c r="A38" s="18"/>
      <c r="B38" s="18"/>
      <c r="F38" s="13"/>
      <c r="G38" s="13"/>
    </row>
    <row r="39" spans="1:7">
      <c r="A39" s="18"/>
      <c r="B39" s="18"/>
    </row>
    <row r="41" spans="1:7">
      <c r="A41" s="14"/>
      <c r="B41" s="14"/>
    </row>
    <row r="42" spans="1:7">
      <c r="A42" s="14"/>
      <c r="B42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2025-02-19T07:59:10Z</dcterms:modified>
</cp:coreProperties>
</file>