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20"/>
  <c r="E18"/>
  <c r="E17"/>
  <c r="E16"/>
  <c r="E15"/>
  <c r="E14"/>
  <c r="E7" l="1"/>
  <c r="E13"/>
  <c r="D27" l="1"/>
  <c r="C27"/>
  <c r="E26"/>
  <c r="E25"/>
  <c r="E24"/>
  <c r="E23"/>
  <c r="E22"/>
  <c r="E21"/>
  <c r="D9"/>
  <c r="C9"/>
  <c r="E12" s="1"/>
  <c r="E29" l="1"/>
  <c r="E27"/>
  <c r="E9"/>
  <c r="E11"/>
  <c r="E28" l="1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<sst xmlns="http://schemas.openxmlformats.org/spreadsheetml/2006/main" count="37" uniqueCount="37">
  <si>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</si>
  <si>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</si>
  <si>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гр.1</t>
  </si>
  <si>
    <t>гр.5</t>
  </si>
  <si>
    <t>налог на доход</t>
  </si>
  <si>
    <t>текущий ремонт</t>
  </si>
  <si>
    <t>пр.Володарского д.12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</si>
  <si>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</si>
  <si>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</si>
  <si>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</si>
  <si>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</si>
  <si>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</si>
  <si>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</si>
  <si>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</si>
  <si>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</si>
  <si>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</si>
  <si>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</si>
  <si>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</si>
  <si>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</si>
  <si>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</si>
  <si>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</si>
  <si>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</si>
  <si>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</si>
  <si>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</si>
  <si>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</si>
  <si>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</si>
  <si>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</si>
  <si>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</si>
  <si>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</si>
  <si>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</si>
  <si>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</si>
  <si>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Арендаторы</t>
  </si>
  <si>
    <t>Цветков И.Г.</t>
  </si>
  <si>
    <t>начислено</t>
  </si>
  <si>
    <t>оплачено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</si>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</sst>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1" fillId="0" borderId="10" xfId="0" applyFont="1" applyBorder="1"/>
    <xf numFmtId="0" fontId="3" fillId="0" borderId="0" xfId="0" applyFont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  <xf numFmtId="0" fontId="0" fillId="0" borderId="14" xfId="0" applyBorder="1"/>
    <xf numFmtId="0" fontId="0" fillId="0" borderId="7" xfId="0" applyBorder="1"/>
    <xf numFmtId="3" fontId="0" fillId="0" borderId="13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showWhiteSpace="0" view="pageLayout" workbookViewId="0">
      <selection sqref="A1:E38"/>
    </sheetView>
  </sheetViews>
  <sheetFormatPr defaultRowHeight="15"/>
  <cols>
    <col min="1" max="1" width="13.42578125" customWidth="1"/>
    <col min="2" max="2" width="39.85546875" customWidth="1"/>
    <col min="3" max="3" width="11.140625" customWidth="1"/>
    <col min="4" max="4" width="10.85546875" customWidth="1"/>
    <col min="5" max="5" width="15.5703125" customWidth="1"/>
    <col min="8" max="8" width="9.7109375" bestFit="1" customWidth="1"/>
  </cols>
  <sheetData>
    <row r="1" spans="1:7">
      <c r="A1" s="1" t="s">
        <v>36</v>
      </c>
    </row>
    <row r="3" spans="1:7">
      <c r="A3" s="18" t="s">
        <v>6</v>
      </c>
      <c r="B3" s="11"/>
      <c r="C3" s="2" t="s">
        <v>0</v>
      </c>
      <c r="D3" s="2" t="s">
        <v>1</v>
      </c>
      <c r="E3" s="19" t="s">
        <v>7</v>
      </c>
    </row>
    <row r="4" spans="1:7">
      <c r="A4" s="3" t="s">
        <v>8</v>
      </c>
      <c r="B4" s="4">
        <v>169.91</v>
      </c>
      <c r="C4" s="5"/>
      <c r="D4" s="5"/>
      <c r="E4" s="20" t="s">
        <v>9</v>
      </c>
    </row>
    <row r="5" spans="1:7">
      <c r="A5" s="6"/>
      <c r="B5" s="7" t="s">
        <v>2</v>
      </c>
      <c r="C5" s="8"/>
      <c r="D5" s="8"/>
      <c r="E5" s="8" t="s">
        <v>3</v>
      </c>
    </row>
    <row r="6" spans="1:7">
      <c r="A6" s="6" t="s">
        <v>5</v>
      </c>
      <c r="B6" s="10"/>
      <c r="C6" s="23">
        <v>17258</v>
      </c>
      <c r="D6" s="23">
        <v>17391</v>
      </c>
      <c r="E6" s="24">
        <f>C6*30%+7455</f>
        <v>12632.4</v>
      </c>
    </row>
    <row r="7" spans="1:7">
      <c r="A7" s="6" t="s">
        <v>10</v>
      </c>
      <c r="B7" s="10"/>
      <c r="C7" s="23">
        <v>7992</v>
      </c>
      <c r="D7" s="23">
        <v>8057</v>
      </c>
      <c r="E7" s="24">
        <f>D7</f>
        <v>8057</v>
      </c>
    </row>
    <row r="8" spans="1:7">
      <c r="A8" s="22" t="s">
        <v>11</v>
      </c>
      <c r="B8" s="10"/>
      <c r="C8" s="21">
        <v>785</v>
      </c>
      <c r="D8" s="23">
        <v>793</v>
      </c>
      <c r="E8" s="24">
        <f>D8</f>
        <v>793</v>
      </c>
    </row>
    <row r="9" spans="1:7">
      <c r="A9" s="6"/>
      <c r="B9" s="7" t="s">
        <v>12</v>
      </c>
      <c r="C9" s="25">
        <f>SUM(C6:C8)</f>
        <v>26035</v>
      </c>
      <c r="D9" s="25">
        <f>SUM(D6:D8)</f>
        <v>26241</v>
      </c>
      <c r="E9" s="26">
        <f>SUM(E6:E8)</f>
        <v>21482.400000000001</v>
      </c>
    </row>
    <row r="10" spans="1:7">
      <c r="A10" s="9" t="s">
        <v>13</v>
      </c>
      <c r="B10" s="10"/>
      <c r="C10" s="25"/>
      <c r="D10" s="25"/>
      <c r="E10" s="24"/>
      <c r="F10" s="34"/>
      <c r="G10" s="34"/>
    </row>
    <row r="11" spans="1:7">
      <c r="A11" s="9" t="s">
        <v>4</v>
      </c>
      <c r="B11" s="10"/>
      <c r="C11" s="26"/>
      <c r="D11" s="26"/>
      <c r="E11" s="24">
        <f>(D27+D9)*1%</f>
        <v>286.05</v>
      </c>
      <c r="G11" s="34"/>
    </row>
    <row r="12" spans="1:7">
      <c r="A12" s="9" t="s">
        <v>26</v>
      </c>
      <c r="B12" s="10"/>
      <c r="C12" s="26"/>
      <c r="D12" s="26"/>
      <c r="E12" s="24">
        <f>C9*10%</f>
        <v>2603.5</v>
      </c>
      <c r="G12" s="34"/>
    </row>
    <row r="13" spans="1:7">
      <c r="A13" s="22" t="s">
        <v>35</v>
      </c>
      <c r="B13" s="10"/>
      <c r="C13" s="26"/>
      <c r="D13" s="26"/>
      <c r="E13" s="24">
        <f>B4*12.8</f>
        <v>2174.848</v>
      </c>
      <c r="G13" s="34"/>
    </row>
    <row r="14" spans="1:7">
      <c r="A14" s="22" t="s">
        <v>14</v>
      </c>
      <c r="B14" s="27"/>
      <c r="C14" s="26"/>
      <c r="D14" s="26"/>
      <c r="E14" s="24">
        <f>B4*10.06</f>
        <v>1709.2945999999999</v>
      </c>
      <c r="G14" s="34"/>
    </row>
    <row r="15" spans="1:7">
      <c r="A15" s="6" t="s">
        <v>15</v>
      </c>
      <c r="B15" s="10"/>
      <c r="C15" s="26"/>
      <c r="D15" s="26"/>
      <c r="E15" s="24">
        <f>B4*8.08</f>
        <v>1372.8728000000001</v>
      </c>
    </row>
    <row r="16" spans="1:7">
      <c r="A16" s="6" t="s">
        <v>16</v>
      </c>
      <c r="B16" s="10"/>
      <c r="C16" s="26"/>
      <c r="D16" s="26"/>
      <c r="E16" s="24">
        <f>B4*6</f>
        <v>1019.46</v>
      </c>
    </row>
    <row r="17" spans="1:8">
      <c r="A17" s="6" t="s">
        <v>27</v>
      </c>
      <c r="B17" s="10"/>
      <c r="C17" s="26"/>
      <c r="D17" s="26"/>
      <c r="E17" s="24">
        <f>B4*7</f>
        <v>1189.3699999999999</v>
      </c>
    </row>
    <row r="18" spans="1:8">
      <c r="A18" s="6" t="s">
        <v>28</v>
      </c>
      <c r="B18" s="10"/>
      <c r="C18" s="26"/>
      <c r="D18" s="26"/>
      <c r="E18" s="24">
        <f>B4*3.71</f>
        <v>630.36609999999996</v>
      </c>
    </row>
    <row r="19" spans="1:8">
      <c r="A19" s="22" t="s">
        <v>17</v>
      </c>
      <c r="B19" s="10"/>
      <c r="C19" s="26"/>
      <c r="D19" s="26"/>
      <c r="E19" s="24">
        <v>4526</v>
      </c>
    </row>
    <row r="20" spans="1:8">
      <c r="A20" s="22"/>
      <c r="B20" s="10"/>
      <c r="C20" s="26"/>
      <c r="D20" s="26"/>
      <c r="E20" s="24">
        <f>SUM(E11:E19)</f>
        <v>15511.761500000001</v>
      </c>
    </row>
    <row r="21" spans="1:8" ht="15.75">
      <c r="A21" s="29" t="s">
        <v>18</v>
      </c>
      <c r="B21" s="7"/>
      <c r="C21" s="28">
        <v>259</v>
      </c>
      <c r="D21" s="28">
        <v>200</v>
      </c>
      <c r="E21" s="28">
        <f t="shared" ref="E21:E26" si="0">C21</f>
        <v>259</v>
      </c>
      <c r="G21" s="17"/>
    </row>
    <row r="22" spans="1:8" ht="15.75">
      <c r="A22" s="29" t="s">
        <v>29</v>
      </c>
      <c r="B22" s="7"/>
      <c r="C22" s="28">
        <v>742</v>
      </c>
      <c r="D22" s="28">
        <v>575</v>
      </c>
      <c r="E22" s="28">
        <f t="shared" si="0"/>
        <v>742</v>
      </c>
    </row>
    <row r="23" spans="1:8">
      <c r="A23" s="9" t="s">
        <v>19</v>
      </c>
      <c r="B23" s="7"/>
      <c r="C23" s="28"/>
      <c r="D23" s="28"/>
      <c r="E23" s="28">
        <f t="shared" si="0"/>
        <v>0</v>
      </c>
    </row>
    <row r="24" spans="1:8">
      <c r="A24" s="15" t="s">
        <v>20</v>
      </c>
      <c r="B24" s="12"/>
      <c r="C24" s="30">
        <v>964</v>
      </c>
      <c r="D24" s="30">
        <v>745</v>
      </c>
      <c r="E24" s="30">
        <f t="shared" si="0"/>
        <v>964</v>
      </c>
      <c r="H24" s="17"/>
    </row>
    <row r="25" spans="1:8">
      <c r="A25" s="9" t="s">
        <v>21</v>
      </c>
      <c r="B25" s="7"/>
      <c r="C25" s="28">
        <v>259</v>
      </c>
      <c r="D25" s="28">
        <v>200</v>
      </c>
      <c r="E25" s="28">
        <f t="shared" si="0"/>
        <v>259</v>
      </c>
    </row>
    <row r="26" spans="1:8">
      <c r="A26" s="15" t="s">
        <v>22</v>
      </c>
      <c r="B26" s="12"/>
      <c r="C26" s="30">
        <v>638</v>
      </c>
      <c r="D26" s="30">
        <v>644</v>
      </c>
      <c r="E26" s="30">
        <f t="shared" si="0"/>
        <v>638</v>
      </c>
      <c r="G26" s="17"/>
    </row>
    <row r="27" spans="1:8">
      <c r="A27" s="9"/>
      <c r="B27" s="10" t="s">
        <v>30</v>
      </c>
      <c r="C27" s="28">
        <f>SUM(C21:C26)</f>
        <v>2862</v>
      </c>
      <c r="D27" s="28">
        <f>SUM(D21:D26)</f>
        <v>2364</v>
      </c>
      <c r="E27" s="28">
        <f>SUM(E21:E26)</f>
        <v>2862</v>
      </c>
    </row>
    <row r="28" spans="1:8">
      <c r="A28" s="9"/>
      <c r="B28" s="10" t="s">
        <v>23</v>
      </c>
      <c r="C28" s="28"/>
      <c r="D28" s="28"/>
      <c r="E28" s="26">
        <f>E27+E9</f>
        <v>24344.400000000001</v>
      </c>
    </row>
    <row r="29" spans="1:8">
      <c r="A29" s="9" t="s">
        <v>24</v>
      </c>
      <c r="B29" s="7"/>
      <c r="C29" s="28"/>
      <c r="D29" s="28"/>
      <c r="E29" s="26">
        <f>C9-D9</f>
        <v>-206</v>
      </c>
    </row>
    <row r="30" spans="1:8">
      <c r="A30" s="13"/>
      <c r="B30" s="14"/>
      <c r="C30" s="33"/>
      <c r="D30" s="33"/>
      <c r="E30" s="33"/>
    </row>
    <row r="31" spans="1:8">
      <c r="A31" s="31" t="s">
        <v>25</v>
      </c>
      <c r="B31" s="32"/>
      <c r="C31" s="26"/>
      <c r="D31" s="26"/>
      <c r="E31" s="26">
        <v>0</v>
      </c>
    </row>
    <row r="34" spans="1:4">
      <c r="A34" s="16"/>
      <c r="B34" s="16"/>
    </row>
    <row r="36" spans="1:4">
      <c r="A36" s="6"/>
      <c r="B36" s="7" t="s">
        <v>31</v>
      </c>
      <c r="C36" s="35" t="s">
        <v>33</v>
      </c>
      <c r="D36" s="36" t="s">
        <v>34</v>
      </c>
    </row>
    <row r="37" spans="1:4">
      <c r="A37" s="13" t="s">
        <v>32</v>
      </c>
      <c r="B37" s="14"/>
      <c r="C37" s="37">
        <v>5048</v>
      </c>
      <c r="D37" s="33">
        <v>3113</v>
      </c>
    </row>
    <row r="38" spans="1:4">
      <c r="A38" s="6"/>
      <c r="B38" s="35"/>
      <c r="C38" s="36"/>
      <c r="D38" s="7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2025-02-10T06:38:29Z</dcterms:modified>
</cp:coreProperties>
</file>