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9"/>
  <c r="E18"/>
  <c r="E17"/>
  <c r="E16"/>
  <c r="E15"/>
  <c r="E13"/>
  <c r="E14"/>
  <c r="E22"/>
  <c r="E23"/>
  <c r="E7"/>
  <c r="E27"/>
  <c r="C39"/>
  <c r="D39"/>
  <c r="E26"/>
  <c r="E25"/>
  <c r="E24"/>
  <c r="D9"/>
  <c r="C9"/>
  <c r="E12" s="1"/>
  <c r="E8"/>
  <c r="D28" l="1"/>
  <c r="E11" s="1"/>
  <c r="C28"/>
  <c r="E9"/>
  <c r="E30"/>
  <c r="E28"/>
  <c r="E29" l="1"/>
</calcChain>
</file>

<file path=xl/sharedStrings.xml><?xml version="1.0" encoding="utf-8"?>
<sst xmlns="http://schemas.openxmlformats.org/spreadsheetml/2006/main" count="42" uniqueCount="42">
  <si>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</si>
  <si>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</si>
  <si>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</si>
  <si>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</si>
  <si>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</si>
  <si>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</si>
  <si>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</si>
  <si>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</si>
  <si>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работы,материалы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</si>
  <si>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</si>
  <si>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</si>
  <si>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</si>
  <si>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</si>
  <si>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</si>
  <si>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</si>
  <si>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</si>
  <si>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</si>
  <si>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</si>
  <si>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</si>
  <si>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СОИ ХВС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</si>
  <si>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</si>
  <si>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</si>
  <si>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</si>
  <si>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</si>
  <si>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</si>
  <si>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</si>
  <si>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</si>
  <si>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пр.Володарского д.16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</si>
  <si>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</si>
  <si>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</si>
  <si>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</si>
  <si>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</si>
  <si>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</si>
  <si>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ОДПУ (содержание,поверка)</t>
  </si>
  <si>
    <t>Арендаторы</t>
  </si>
  <si>
    <t>выставлено</t>
  </si>
  <si>
    <t>оплачено</t>
  </si>
  <si>
    <t xml:space="preserve"> ООО ЭКО-ЛЕС</t>
  </si>
  <si>
    <t>Гвоздева Н.И.</t>
  </si>
  <si>
    <t>ИТОГО:</t>
  </si>
  <si>
    <t>Отчет об исполнении ООО"Наш Лужский Дом" договора управления  за 2024 год</t>
  </si>
  <si>
    <t>услуги по 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</si>
</sst>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3" fillId="0" borderId="5" xfId="0" applyFont="1" applyBorder="1"/>
    <xf numFmtId="3" fontId="0" fillId="0" borderId="10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4" fontId="0" fillId="0" borderId="0" xfId="0" applyNumberFormat="1" applyBorder="1"/>
    <xf numFmtId="0" fontId="1" fillId="0" borderId="0" xfId="0" applyFont="1" applyBorder="1"/>
    <xf numFmtId="4" fontId="1" fillId="0" borderId="0" xfId="0" applyNumberFormat="1" applyFont="1" applyBorder="1"/>
    <xf numFmtId="3" fontId="0" fillId="0" borderId="0" xfId="0" applyNumberFormat="1"/>
    <xf numFmtId="3" fontId="0" fillId="0" borderId="0" xfId="0" applyNumberFormat="1" applyBorder="1"/>
    <xf numFmtId="0" fontId="0" fillId="0" borderId="8" xfId="0" applyBorder="1"/>
    <xf numFmtId="4" fontId="1" fillId="0" borderId="7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1"/>
  <sheetViews>
    <sheetView tabSelected="1" view="pageLayout" topLeftCell="A9" workbookViewId="0">
      <selection sqref="A1:E41"/>
    </sheetView>
  </sheetViews>
  <sheetFormatPr defaultRowHeight="15"/>
  <cols>
    <col min="1" max="1" width="14.85546875" customWidth="1"/>
    <col min="2" max="2" width="38.7109375" customWidth="1"/>
    <col min="3" max="3" width="12.140625" customWidth="1"/>
    <col min="4" max="4" width="10.28515625" customWidth="1"/>
    <col min="5" max="5" width="18.28515625" customWidth="1"/>
    <col min="6" max="6" width="9.7109375" bestFit="1" customWidth="1"/>
    <col min="7" max="7" width="10.7109375" bestFit="1" customWidth="1"/>
  </cols>
  <sheetData>
    <row r="1" spans="1:7">
      <c r="A1" s="1" t="s">
        <v>40</v>
      </c>
    </row>
    <row r="3" spans="1:7">
      <c r="A3" s="2" t="s">
        <v>27</v>
      </c>
      <c r="B3" s="3"/>
      <c r="C3" s="4" t="s">
        <v>0</v>
      </c>
      <c r="D3" s="4" t="s">
        <v>1</v>
      </c>
      <c r="E3" s="19" t="s">
        <v>9</v>
      </c>
    </row>
    <row r="4" spans="1:7">
      <c r="A4" s="5" t="s">
        <v>10</v>
      </c>
      <c r="B4" s="6">
        <v>979.95</v>
      </c>
      <c r="C4" s="7"/>
      <c r="D4" s="7"/>
      <c r="E4" s="20" t="s">
        <v>11</v>
      </c>
    </row>
    <row r="5" spans="1:7">
      <c r="A5" s="8"/>
      <c r="B5" s="9" t="s">
        <v>2</v>
      </c>
      <c r="C5" s="10" t="s">
        <v>3</v>
      </c>
      <c r="D5" s="10" t="s">
        <v>4</v>
      </c>
      <c r="E5" s="10" t="s">
        <v>5</v>
      </c>
    </row>
    <row r="6" spans="1:7">
      <c r="A6" s="8" t="s">
        <v>7</v>
      </c>
      <c r="B6" s="17"/>
      <c r="C6" s="23">
        <v>90057</v>
      </c>
      <c r="D6" s="23">
        <v>75208</v>
      </c>
      <c r="E6" s="24">
        <f>D6</f>
        <v>75208</v>
      </c>
    </row>
    <row r="7" spans="1:7">
      <c r="A7" s="8" t="s">
        <v>12</v>
      </c>
      <c r="B7" s="17"/>
      <c r="C7" s="23">
        <v>119120</v>
      </c>
      <c r="D7" s="23">
        <v>94345</v>
      </c>
      <c r="E7" s="28">
        <f>D7</f>
        <v>94345</v>
      </c>
    </row>
    <row r="8" spans="1:7">
      <c r="A8" s="22" t="s">
        <v>13</v>
      </c>
      <c r="B8" s="17"/>
      <c r="C8" s="21">
        <v>4091</v>
      </c>
      <c r="D8" s="23">
        <v>3151</v>
      </c>
      <c r="E8" s="24">
        <f>C8</f>
        <v>4091</v>
      </c>
    </row>
    <row r="9" spans="1:7">
      <c r="A9" s="8"/>
      <c r="B9" s="9" t="s">
        <v>14</v>
      </c>
      <c r="C9" s="25">
        <f>SUM(C6:C8)</f>
        <v>213268</v>
      </c>
      <c r="D9" s="25">
        <f>SUM(D6:D8)</f>
        <v>172704</v>
      </c>
      <c r="E9" s="26">
        <f>SUM(E6:E8)</f>
        <v>173644</v>
      </c>
    </row>
    <row r="10" spans="1:7">
      <c r="A10" s="16" t="s">
        <v>15</v>
      </c>
      <c r="B10" s="17"/>
      <c r="C10" s="25"/>
      <c r="D10" s="25"/>
      <c r="E10" s="24"/>
      <c r="G10" s="37"/>
    </row>
    <row r="11" spans="1:7">
      <c r="A11" s="16" t="s">
        <v>6</v>
      </c>
      <c r="B11" s="17"/>
      <c r="C11" s="26"/>
      <c r="D11" s="26"/>
      <c r="E11" s="24">
        <f>(D28+D9)*1%</f>
        <v>1887.48</v>
      </c>
      <c r="G11" s="37"/>
    </row>
    <row r="12" spans="1:7">
      <c r="A12" s="22" t="s">
        <v>28</v>
      </c>
      <c r="B12" s="17"/>
      <c r="C12" s="26"/>
      <c r="D12" s="26"/>
      <c r="E12" s="24">
        <f>C9*10%</f>
        <v>21326.800000000003</v>
      </c>
    </row>
    <row r="13" spans="1:7">
      <c r="A13" s="8" t="s">
        <v>41</v>
      </c>
      <c r="B13" s="17"/>
      <c r="C13" s="26"/>
      <c r="D13" s="26"/>
      <c r="E13" s="24">
        <f>B4*7.57*12</f>
        <v>89018.65800000001</v>
      </c>
    </row>
    <row r="14" spans="1:7">
      <c r="A14" s="8" t="s">
        <v>33</v>
      </c>
      <c r="B14" s="17"/>
      <c r="C14" s="26"/>
      <c r="D14" s="26"/>
      <c r="E14" s="24">
        <f>B4*8.5</f>
        <v>8329.5750000000007</v>
      </c>
    </row>
    <row r="15" spans="1:7">
      <c r="A15" s="22" t="s">
        <v>16</v>
      </c>
      <c r="B15" s="27"/>
      <c r="C15" s="26"/>
      <c r="D15" s="26"/>
      <c r="E15" s="24">
        <f>B4*10.06</f>
        <v>9858.2970000000005</v>
      </c>
    </row>
    <row r="16" spans="1:7">
      <c r="A16" s="8" t="s">
        <v>17</v>
      </c>
      <c r="B16" s="17"/>
      <c r="C16" s="26"/>
      <c r="D16" s="26"/>
      <c r="E16" s="24">
        <f>B4*8.08</f>
        <v>7917.9960000000001</v>
      </c>
    </row>
    <row r="17" spans="1:10">
      <c r="A17" s="8" t="s">
        <v>18</v>
      </c>
      <c r="B17" s="17"/>
      <c r="C17" s="26"/>
      <c r="D17" s="26"/>
      <c r="E17" s="24">
        <f>B4*6</f>
        <v>5879.7000000000007</v>
      </c>
      <c r="F17" s="37"/>
    </row>
    <row r="18" spans="1:10">
      <c r="A18" s="8" t="s">
        <v>29</v>
      </c>
      <c r="B18" s="17"/>
      <c r="C18" s="26"/>
      <c r="D18" s="26"/>
      <c r="E18" s="24">
        <f>B4*7</f>
        <v>6859.6500000000005</v>
      </c>
    </row>
    <row r="19" spans="1:10">
      <c r="A19" s="8" t="s">
        <v>30</v>
      </c>
      <c r="B19" s="17"/>
      <c r="C19" s="26"/>
      <c r="D19" s="26"/>
      <c r="E19" s="24">
        <f>B4*3.71</f>
        <v>3635.6145000000001</v>
      </c>
    </row>
    <row r="20" spans="1:10">
      <c r="A20" s="22" t="s">
        <v>8</v>
      </c>
      <c r="B20" s="17"/>
      <c r="C20" s="26"/>
      <c r="D20" s="26"/>
      <c r="E20" s="24">
        <v>36184</v>
      </c>
    </row>
    <row r="21" spans="1:10">
      <c r="A21" s="22"/>
      <c r="B21" s="17"/>
      <c r="C21" s="26"/>
      <c r="D21" s="26"/>
      <c r="E21" s="24"/>
    </row>
    <row r="22" spans="1:10" ht="15.75">
      <c r="A22" s="29" t="s">
        <v>19</v>
      </c>
      <c r="B22" s="9"/>
      <c r="C22" s="28">
        <v>893</v>
      </c>
      <c r="D22" s="28">
        <v>557</v>
      </c>
      <c r="E22" s="28">
        <f t="shared" ref="E22:E27" si="0">C22</f>
        <v>893</v>
      </c>
      <c r="J22" s="37"/>
    </row>
    <row r="23" spans="1:10" ht="15.75">
      <c r="A23" s="29" t="s">
        <v>31</v>
      </c>
      <c r="B23" s="9"/>
      <c r="C23" s="28">
        <v>2564</v>
      </c>
      <c r="D23" s="28">
        <v>1609</v>
      </c>
      <c r="E23" s="28">
        <f t="shared" si="0"/>
        <v>2564</v>
      </c>
      <c r="J23" s="37"/>
    </row>
    <row r="24" spans="1:10">
      <c r="A24" s="16" t="s">
        <v>20</v>
      </c>
      <c r="B24" s="9"/>
      <c r="C24" s="28">
        <v>7160</v>
      </c>
      <c r="D24" s="28">
        <v>5702</v>
      </c>
      <c r="E24" s="28">
        <f t="shared" si="0"/>
        <v>7160</v>
      </c>
      <c r="J24" s="37"/>
    </row>
    <row r="25" spans="1:10">
      <c r="A25" s="11" t="s">
        <v>21</v>
      </c>
      <c r="B25" s="12"/>
      <c r="C25" s="30">
        <v>3332</v>
      </c>
      <c r="D25" s="30">
        <v>2125</v>
      </c>
      <c r="E25" s="30">
        <f t="shared" si="0"/>
        <v>3332</v>
      </c>
    </row>
    <row r="26" spans="1:10">
      <c r="A26" s="16" t="s">
        <v>22</v>
      </c>
      <c r="B26" s="9"/>
      <c r="C26" s="28">
        <v>893</v>
      </c>
      <c r="D26" s="28">
        <v>557</v>
      </c>
      <c r="E26" s="28">
        <f t="shared" si="0"/>
        <v>893</v>
      </c>
    </row>
    <row r="27" spans="1:10">
      <c r="A27" s="11" t="s">
        <v>23</v>
      </c>
      <c r="B27" s="12"/>
      <c r="C27" s="30">
        <v>7481</v>
      </c>
      <c r="D27" s="30">
        <v>5494</v>
      </c>
      <c r="E27" s="30">
        <f t="shared" si="0"/>
        <v>7481</v>
      </c>
    </row>
    <row r="28" spans="1:10">
      <c r="A28" s="16"/>
      <c r="B28" s="17" t="s">
        <v>32</v>
      </c>
      <c r="C28" s="26">
        <f>SUM(C22:C27)</f>
        <v>22323</v>
      </c>
      <c r="D28" s="26">
        <f>SUM(D22:D27)</f>
        <v>16044</v>
      </c>
      <c r="E28" s="26">
        <f>SUM(E22:E27)</f>
        <v>22323</v>
      </c>
    </row>
    <row r="29" spans="1:10">
      <c r="A29" s="16"/>
      <c r="B29" s="17" t="s">
        <v>24</v>
      </c>
      <c r="C29" s="28"/>
      <c r="D29" s="28"/>
      <c r="E29" s="26">
        <f>E28+E9</f>
        <v>195967</v>
      </c>
    </row>
    <row r="30" spans="1:10">
      <c r="A30" s="16" t="s">
        <v>25</v>
      </c>
      <c r="B30" s="9"/>
      <c r="C30" s="28"/>
      <c r="D30" s="28"/>
      <c r="E30" s="26">
        <f>C9-D9</f>
        <v>40564</v>
      </c>
    </row>
    <row r="31" spans="1:10">
      <c r="A31" s="13"/>
      <c r="B31" s="14"/>
      <c r="C31" s="31"/>
      <c r="D31" s="31"/>
      <c r="E31" s="31"/>
    </row>
    <row r="32" spans="1:10">
      <c r="A32" s="32" t="s">
        <v>26</v>
      </c>
      <c r="B32" s="33"/>
      <c r="C32" s="26"/>
      <c r="D32" s="26"/>
      <c r="E32" s="26"/>
    </row>
    <row r="33" spans="1:7">
      <c r="A33" s="15"/>
      <c r="B33" s="15"/>
      <c r="C33" s="15"/>
      <c r="D33" s="38"/>
      <c r="E33" s="38"/>
    </row>
    <row r="34" spans="1:7">
      <c r="A34" s="35"/>
      <c r="B34" s="35"/>
      <c r="C34" s="36"/>
      <c r="D34" s="36"/>
      <c r="E34" s="36"/>
      <c r="G34" s="18"/>
    </row>
    <row r="35" spans="1:7">
      <c r="A35" s="35" t="s">
        <v>34</v>
      </c>
      <c r="B35" s="35"/>
      <c r="C35" s="36"/>
      <c r="D35" s="36"/>
      <c r="E35" s="36"/>
    </row>
    <row r="36" spans="1:7">
      <c r="A36" s="16"/>
      <c r="B36" s="17"/>
      <c r="C36" s="40" t="s">
        <v>35</v>
      </c>
      <c r="D36" s="40" t="s">
        <v>36</v>
      </c>
      <c r="E36" s="36"/>
      <c r="F36" s="18"/>
      <c r="G36" s="18"/>
    </row>
    <row r="37" spans="1:7">
      <c r="A37" s="39" t="s">
        <v>37</v>
      </c>
      <c r="B37" s="12"/>
      <c r="C37" s="30">
        <v>56718</v>
      </c>
      <c r="D37" s="30">
        <v>56718</v>
      </c>
      <c r="E37" s="15"/>
    </row>
    <row r="38" spans="1:7">
      <c r="A38" s="8" t="s">
        <v>38</v>
      </c>
      <c r="B38" s="9"/>
      <c r="C38" s="28">
        <v>31946</v>
      </c>
      <c r="D38" s="28">
        <v>28427</v>
      </c>
      <c r="E38" s="15"/>
    </row>
    <row r="39" spans="1:7">
      <c r="A39" s="13"/>
      <c r="B39" s="14" t="s">
        <v>39</v>
      </c>
      <c r="C39" s="31">
        <f>SUM(C37:C38)</f>
        <v>88664</v>
      </c>
      <c r="D39" s="31">
        <f>SUM(D37:D38)</f>
        <v>85145</v>
      </c>
      <c r="E39" s="15"/>
    </row>
    <row r="40" spans="1:7">
      <c r="A40" s="35"/>
      <c r="B40" s="35"/>
      <c r="C40" s="15"/>
      <c r="D40" s="36"/>
      <c r="E40" s="36"/>
    </row>
    <row r="41" spans="1:7">
      <c r="A41" s="35"/>
      <c r="B41" s="35"/>
      <c r="C41" s="15"/>
      <c r="D41" s="36"/>
      <c r="E41" s="36"/>
    </row>
    <row r="42" spans="1:7">
      <c r="A42" s="35"/>
      <c r="B42" s="35"/>
      <c r="C42" s="15"/>
      <c r="D42" s="36"/>
      <c r="E42" s="36"/>
    </row>
    <row r="43" spans="1:7">
      <c r="A43" s="35"/>
      <c r="B43" s="35"/>
      <c r="C43" s="15"/>
      <c r="D43" s="36"/>
      <c r="E43" s="36"/>
    </row>
    <row r="44" spans="1:7">
      <c r="A44" s="15"/>
      <c r="B44" s="15"/>
      <c r="C44" s="15"/>
      <c r="D44" s="34"/>
      <c r="E44" s="34"/>
    </row>
    <row r="45" spans="1:7">
      <c r="A45" s="15"/>
      <c r="B45" s="15"/>
      <c r="C45" s="15"/>
      <c r="D45" s="34"/>
      <c r="E45" s="34"/>
    </row>
    <row r="46" spans="1:7">
      <c r="A46" s="15"/>
      <c r="B46" s="15"/>
      <c r="C46" s="15"/>
      <c r="D46" s="34"/>
      <c r="E46" s="34"/>
    </row>
    <row r="47" spans="1:7">
      <c r="A47" s="15"/>
      <c r="B47" s="15"/>
      <c r="C47" s="15"/>
      <c r="D47" s="34"/>
      <c r="E47" s="34"/>
    </row>
    <row r="48" spans="1:7">
      <c r="A48" s="15"/>
      <c r="B48" s="15"/>
      <c r="C48" s="15"/>
      <c r="D48" s="34"/>
      <c r="E48" s="34"/>
    </row>
    <row r="49" spans="1:5">
      <c r="A49" s="15"/>
      <c r="B49" s="15"/>
      <c r="C49" s="15"/>
      <c r="D49" s="34"/>
      <c r="E49" s="34"/>
    </row>
    <row r="50" spans="1:5">
      <c r="A50" s="15"/>
      <c r="B50" s="15"/>
      <c r="C50" s="15"/>
      <c r="D50" s="15"/>
      <c r="E50" s="15"/>
    </row>
    <row r="51" spans="1:5">
      <c r="A51" s="15"/>
      <c r="B51" s="15"/>
      <c r="C51" s="15"/>
      <c r="D51" s="15"/>
      <c r="E51" s="15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2025-02-10T10:59:29Z</dcterms:modified>
</cp:coreProperties>
</file>