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E20"/>
  <c r="E19"/>
  <c r="E18"/>
  <c r="E17"/>
  <c r="E16"/>
  <c r="E15"/>
  <c r="E14"/>
  <c r="E13"/>
  <c r="E7"/>
  <c r="E28"/>
  <c r="E27"/>
  <c r="D29"/>
  <c r="E26"/>
  <c r="C29"/>
  <c r="E24"/>
  <c r="E23"/>
  <c r="D9"/>
  <c r="C9"/>
  <c r="E8"/>
  <c r="E11" l="1"/>
  <c r="E9"/>
  <c r="E25"/>
  <c r="E29" s="1"/>
  <c r="E30" l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<sst xmlns="http://schemas.openxmlformats.org/spreadsheetml/2006/main" count="37" uniqueCount="37">
  <si>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</si>
  <si>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</si>
  <si>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</si>
  <si>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</si>
  <si>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</si>
  <si>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</si>
  <si>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</si>
  <si>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</si>
  <si>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</si>
  <si>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</si>
  <si>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Техническое обслуживание ВДГО</t>
  </si>
  <si>
    <t>Всего:</t>
  </si>
  <si>
    <t>расходы в т.ч.</t>
  </si>
  <si>
    <t>налог на доход</t>
  </si>
  <si>
    <t>Управление МКД</t>
  </si>
  <si>
    <t>ОДПУ (поверка,обслуживание)</t>
  </si>
  <si>
    <t>Аварийная служба</t>
  </si>
  <si>
    <t>Услуги ЕИРЦ</t>
  </si>
  <si>
    <t>прочие расходы(  мед.услуги,спец.оценка,связь,кадры и.т.д)</t>
  </si>
  <si>
    <t>аренда</t>
  </si>
  <si>
    <t>автотранспортные расходы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</si>
  <si>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</si>
  <si>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</si>
  <si>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</si>
  <si>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</si>
  <si>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</si>
  <si>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</si>
  <si>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</si>
  <si>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</si>
  <si>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</si>
  <si>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</si>
  <si>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</si>
  <si>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СОИД( в том числе содержание лестничных клеток и территории)</t>
  </si>
  <si>
    <t>пр.Володарского д.35 кор.2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</si>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</sst>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6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1" fillId="0" borderId="5" xfId="0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7" xfId="0" applyNumberFormat="1" applyBorder="1"/>
    <xf numFmtId="0" fontId="1" fillId="0" borderId="8" xfId="0" applyFont="1" applyBorder="1"/>
    <xf numFmtId="0" fontId="0" fillId="0" borderId="9" xfId="0" applyBorder="1"/>
    <xf numFmtId="3" fontId="0" fillId="0" borderId="10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workbookViewId="0">
      <selection sqref="A1:E34"/>
    </sheetView>
  </sheetViews>
  <sheetFormatPr defaultRowHeight="15"/>
  <cols>
    <col min="1" max="1" width="15.140625" customWidth="1"/>
    <col min="2" max="2" width="41.5703125" customWidth="1"/>
    <col min="3" max="3" width="12.5703125" customWidth="1"/>
    <col min="4" max="4" width="11.7109375" customWidth="1"/>
    <col min="5" max="5" width="13.28515625" customWidth="1"/>
  </cols>
  <sheetData>
    <row r="1" spans="1:6">
      <c r="A1" s="1" t="s">
        <v>36</v>
      </c>
    </row>
    <row r="3" spans="1:6">
      <c r="A3" s="2" t="s">
        <v>33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698.2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3"/>
      <c r="C6" s="14">
        <v>70127</v>
      </c>
      <c r="D6" s="14">
        <v>69977</v>
      </c>
      <c r="E6" s="15">
        <v>58155</v>
      </c>
    </row>
    <row r="7" spans="1:6">
      <c r="A7" s="10" t="s">
        <v>32</v>
      </c>
      <c r="B7" s="13"/>
      <c r="C7" s="14">
        <v>93168</v>
      </c>
      <c r="D7" s="14">
        <v>92960</v>
      </c>
      <c r="E7" s="15">
        <f>D7</f>
        <v>92960</v>
      </c>
    </row>
    <row r="8" spans="1:6">
      <c r="A8" s="16" t="s">
        <v>10</v>
      </c>
      <c r="B8" s="13"/>
      <c r="C8" s="17"/>
      <c r="D8" s="14"/>
      <c r="E8" s="15">
        <f>D8</f>
        <v>0</v>
      </c>
    </row>
    <row r="9" spans="1:6">
      <c r="A9" s="10"/>
      <c r="B9" s="11" t="s">
        <v>11</v>
      </c>
      <c r="C9" s="18">
        <f>SUM(C6:C8)</f>
        <v>163295</v>
      </c>
      <c r="D9" s="18">
        <f>SUM(D6:D8)</f>
        <v>162937</v>
      </c>
      <c r="E9" s="19">
        <f>SUM(E6:E8)</f>
        <v>151115</v>
      </c>
    </row>
    <row r="10" spans="1:6">
      <c r="A10" s="20" t="s">
        <v>12</v>
      </c>
      <c r="B10" s="13"/>
      <c r="C10" s="18"/>
      <c r="D10" s="18"/>
      <c r="E10" s="15"/>
    </row>
    <row r="11" spans="1:6">
      <c r="A11" s="20" t="s">
        <v>13</v>
      </c>
      <c r="B11" s="13"/>
      <c r="C11" s="19"/>
      <c r="D11" s="19"/>
      <c r="E11" s="15">
        <f>(D29+D9)*1%</f>
        <v>1983.15</v>
      </c>
      <c r="F11" s="34"/>
    </row>
    <row r="12" spans="1:6">
      <c r="A12" s="16" t="s">
        <v>34</v>
      </c>
      <c r="B12" s="13"/>
      <c r="C12" s="19"/>
      <c r="D12" s="19"/>
      <c r="E12" s="15">
        <f>7.54*B4*12</f>
        <v>63173.136000000013</v>
      </c>
    </row>
    <row r="13" spans="1:6">
      <c r="A13" s="16" t="s">
        <v>35</v>
      </c>
      <c r="B13" s="13"/>
      <c r="C13" s="19"/>
      <c r="D13" s="19"/>
      <c r="E13" s="15">
        <f>B4*4.27</f>
        <v>2981.3139999999999</v>
      </c>
    </row>
    <row r="14" spans="1:6">
      <c r="A14" s="16" t="s">
        <v>14</v>
      </c>
      <c r="B14" s="13"/>
      <c r="C14" s="19"/>
      <c r="D14" s="19"/>
      <c r="E14" s="15">
        <f>C9*15%</f>
        <v>24494.25</v>
      </c>
    </row>
    <row r="15" spans="1:6">
      <c r="A15" s="10" t="s">
        <v>15</v>
      </c>
      <c r="B15" s="13"/>
      <c r="C15" s="19"/>
      <c r="D15" s="19"/>
      <c r="E15" s="15">
        <f>B4*6.36</f>
        <v>4440.5520000000006</v>
      </c>
    </row>
    <row r="16" spans="1:6">
      <c r="A16" s="16" t="s">
        <v>16</v>
      </c>
      <c r="B16" s="21"/>
      <c r="C16" s="19"/>
      <c r="D16" s="19"/>
      <c r="E16" s="15">
        <f>B4*10.06</f>
        <v>7023.8920000000007</v>
      </c>
    </row>
    <row r="17" spans="1:5">
      <c r="A17" s="10" t="s">
        <v>17</v>
      </c>
      <c r="B17" s="13"/>
      <c r="C17" s="19"/>
      <c r="D17" s="19"/>
      <c r="E17" s="15">
        <f>B4*8.08</f>
        <v>5641.4560000000001</v>
      </c>
    </row>
    <row r="18" spans="1:5">
      <c r="A18" s="10" t="s">
        <v>18</v>
      </c>
      <c r="B18" s="13"/>
      <c r="C18" s="19"/>
      <c r="D18" s="19"/>
      <c r="E18" s="15">
        <f>B4*6</f>
        <v>4189.2000000000007</v>
      </c>
    </row>
    <row r="19" spans="1:5">
      <c r="A19" s="10" t="s">
        <v>19</v>
      </c>
      <c r="B19" s="13"/>
      <c r="C19" s="19"/>
      <c r="D19" s="19"/>
      <c r="E19" s="15">
        <f>B4*7</f>
        <v>4887.4000000000005</v>
      </c>
    </row>
    <row r="20" spans="1:5">
      <c r="A20" s="10" t="s">
        <v>20</v>
      </c>
      <c r="B20" s="13"/>
      <c r="C20" s="19"/>
      <c r="D20" s="19"/>
      <c r="E20" s="15">
        <f>B4*3.71</f>
        <v>2590.3220000000001</v>
      </c>
    </row>
    <row r="21" spans="1:5">
      <c r="A21" s="16" t="s">
        <v>21</v>
      </c>
      <c r="B21" s="13"/>
      <c r="C21" s="19"/>
      <c r="D21" s="19"/>
      <c r="E21" s="15">
        <v>29710</v>
      </c>
    </row>
    <row r="22" spans="1:5">
      <c r="A22" s="16"/>
      <c r="B22" s="13"/>
      <c r="C22" s="19"/>
      <c r="D22" s="19"/>
      <c r="E22" s="15"/>
    </row>
    <row r="23" spans="1:5" ht="15.75">
      <c r="A23" s="22" t="s">
        <v>22</v>
      </c>
      <c r="B23" s="11"/>
      <c r="C23" s="23">
        <v>1031</v>
      </c>
      <c r="D23" s="23">
        <v>926</v>
      </c>
      <c r="E23" s="23">
        <f t="shared" ref="E23:E28" si="0">C23</f>
        <v>1031</v>
      </c>
    </row>
    <row r="24" spans="1:5" ht="15.75">
      <c r="A24" s="22" t="s">
        <v>23</v>
      </c>
      <c r="B24" s="11"/>
      <c r="C24" s="23">
        <v>2954</v>
      </c>
      <c r="D24" s="23">
        <v>2658</v>
      </c>
      <c r="E24" s="23">
        <f t="shared" si="0"/>
        <v>2954</v>
      </c>
    </row>
    <row r="25" spans="1:5">
      <c r="A25" s="20" t="s">
        <v>24</v>
      </c>
      <c r="B25" s="11"/>
      <c r="C25" s="23">
        <v>22568</v>
      </c>
      <c r="D25" s="23">
        <v>20459</v>
      </c>
      <c r="E25" s="23">
        <f t="shared" si="0"/>
        <v>22568</v>
      </c>
    </row>
    <row r="26" spans="1:5">
      <c r="A26" s="24" t="s">
        <v>25</v>
      </c>
      <c r="B26" s="25"/>
      <c r="C26" s="26">
        <v>4548</v>
      </c>
      <c r="D26" s="26">
        <v>4512</v>
      </c>
      <c r="E26" s="26">
        <f t="shared" si="0"/>
        <v>4548</v>
      </c>
    </row>
    <row r="27" spans="1:5">
      <c r="A27" s="20" t="s">
        <v>26</v>
      </c>
      <c r="B27" s="11"/>
      <c r="C27" s="23">
        <v>1031</v>
      </c>
      <c r="D27" s="23">
        <v>926</v>
      </c>
      <c r="E27" s="23">
        <f t="shared" si="0"/>
        <v>1031</v>
      </c>
    </row>
    <row r="28" spans="1:5">
      <c r="A28" s="24" t="s">
        <v>27</v>
      </c>
      <c r="B28" s="25"/>
      <c r="C28" s="26">
        <v>5907</v>
      </c>
      <c r="D28" s="26">
        <v>5897</v>
      </c>
      <c r="E28" s="26">
        <f t="shared" si="0"/>
        <v>5907</v>
      </c>
    </row>
    <row r="29" spans="1:5">
      <c r="A29" s="20"/>
      <c r="B29" s="13" t="s">
        <v>28</v>
      </c>
      <c r="C29" s="19">
        <f>SUM(C23:C28)</f>
        <v>38039</v>
      </c>
      <c r="D29" s="19">
        <f>SUM(D23:D28)</f>
        <v>35378</v>
      </c>
      <c r="E29" s="19">
        <f>SUM(E23:E28)</f>
        <v>38039</v>
      </c>
    </row>
    <row r="30" spans="1:5">
      <c r="A30" s="20"/>
      <c r="B30" s="13" t="s">
        <v>29</v>
      </c>
      <c r="C30" s="23"/>
      <c r="D30" s="23"/>
      <c r="E30" s="19">
        <f>E29+E9</f>
        <v>189154</v>
      </c>
    </row>
    <row r="31" spans="1:5">
      <c r="A31" s="20" t="s">
        <v>30</v>
      </c>
      <c r="B31" s="11"/>
      <c r="C31" s="23"/>
      <c r="D31" s="23"/>
      <c r="E31" s="19"/>
    </row>
    <row r="32" spans="1:5">
      <c r="A32" s="27"/>
      <c r="B32" s="28"/>
      <c r="C32" s="29"/>
      <c r="D32" s="29"/>
      <c r="E32" s="29"/>
    </row>
    <row r="33" spans="1:5">
      <c r="A33" s="30" t="s">
        <v>31</v>
      </c>
      <c r="B33" s="31"/>
      <c r="C33" s="19"/>
      <c r="D33" s="19"/>
      <c r="E33" s="19"/>
    </row>
    <row r="34" spans="1:5">
      <c r="A34" s="32"/>
      <c r="B34" s="32"/>
      <c r="C34" s="32"/>
      <c r="D34" s="33"/>
      <c r="E34" s="3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2025-02-11T07:54:17Z</dcterms:modified>
</cp:coreProperties>
</file>