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2"/>
  <c r="E13"/>
  <c r="D28"/>
  <c r="C28"/>
  <c r="E27"/>
  <c r="E26"/>
  <c r="E25"/>
  <c r="E23"/>
  <c r="E22"/>
  <c r="D9"/>
  <c r="C9"/>
  <c r="E14" s="1"/>
  <c r="E8"/>
  <c r="E7"/>
  <c r="E24" l="1"/>
  <c r="E28" s="1"/>
  <c r="E9"/>
  <c r="E11"/>
  <c r="E30"/>
  <c r="E29" l="1"/>
  <c r="E3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<sst xmlns="http://schemas.openxmlformats.org/spreadsheetml/2006/main" count="36" uniqueCount="36">
  <si>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</si>
  <si>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</si>
  <si>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</si>
  <si>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</si>
  <si>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</si>
  <si>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</si>
  <si>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</si>
  <si>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</si>
  <si>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</si>
  <si>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</si>
  <si>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</si>
  <si>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</si>
  <si>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</si>
  <si>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</si>
  <si>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</si>
  <si>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</si>
  <si>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</si>
  <si>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</si>
  <si>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</si>
  <si>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</si>
  <si>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</si>
  <si>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</si>
  <si>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</si>
  <si>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</si>
  <si>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</si>
  <si>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</si>
  <si>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</si>
  <si>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пр.Володарского д.37 /1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</si>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</sst>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8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1" fillId="0" borderId="9" xfId="0" applyFont="1" applyBorder="1"/>
    <xf numFmtId="0" fontId="0" fillId="0" borderId="10" xfId="0" applyBorder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Layout" workbookViewId="0">
      <selection activeCell="M18" sqref="M18"/>
    </sheetView>
  </sheetViews>
  <sheetFormatPr defaultRowHeight="15"/>
  <cols>
    <col min="1" max="1" width="13.5703125" customWidth="1"/>
    <col min="2" max="2" width="39.28515625" customWidth="1"/>
    <col min="3" max="3" width="11.42578125" customWidth="1"/>
    <col min="4" max="4" width="11.7109375" customWidth="1"/>
    <col min="5" max="5" width="16.140625" customWidth="1"/>
    <col min="7" max="7" width="9.7109375" bestFit="1" customWidth="1"/>
  </cols>
  <sheetData>
    <row r="1" spans="1:7">
      <c r="A1" s="1" t="s">
        <v>35</v>
      </c>
    </row>
    <row r="3" spans="1:7">
      <c r="A3" s="2" t="s">
        <v>27</v>
      </c>
      <c r="B3" s="3"/>
      <c r="C3" s="4" t="s">
        <v>0</v>
      </c>
      <c r="D3" s="4" t="s">
        <v>1</v>
      </c>
      <c r="E3" s="11" t="s">
        <v>15</v>
      </c>
    </row>
    <row r="4" spans="1:7">
      <c r="A4" s="5" t="s">
        <v>16</v>
      </c>
      <c r="B4" s="6">
        <v>1524.2</v>
      </c>
      <c r="C4" s="7"/>
      <c r="D4" s="7"/>
      <c r="E4" s="25" t="s">
        <v>17</v>
      </c>
    </row>
    <row r="5" spans="1:7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7">
      <c r="A6" s="8" t="s">
        <v>7</v>
      </c>
      <c r="B6" s="15"/>
      <c r="C6" s="28">
        <v>154828</v>
      </c>
      <c r="D6" s="28">
        <v>144978</v>
      </c>
      <c r="E6" s="18">
        <f>C6*30%+97984-2415</f>
        <v>142017.4</v>
      </c>
    </row>
    <row r="7" spans="1:7">
      <c r="A7" s="8" t="s">
        <v>18</v>
      </c>
      <c r="B7" s="15"/>
      <c r="C7" s="28">
        <v>204853</v>
      </c>
      <c r="D7" s="28">
        <v>191163</v>
      </c>
      <c r="E7" s="18">
        <f>D7</f>
        <v>191163</v>
      </c>
    </row>
    <row r="8" spans="1:7">
      <c r="A8" s="27" t="s">
        <v>8</v>
      </c>
      <c r="B8" s="15"/>
      <c r="C8" s="26">
        <v>7042</v>
      </c>
      <c r="D8" s="28">
        <v>6544</v>
      </c>
      <c r="E8" s="18">
        <f>C8</f>
        <v>7042</v>
      </c>
      <c r="F8" s="35"/>
    </row>
    <row r="9" spans="1:7">
      <c r="A9" s="8"/>
      <c r="B9" s="9" t="s">
        <v>19</v>
      </c>
      <c r="C9" s="29">
        <f>SUM(C6:C8)</f>
        <v>366723</v>
      </c>
      <c r="D9" s="29">
        <f>SUM(D6:D8)</f>
        <v>342685</v>
      </c>
      <c r="E9" s="17">
        <f>SUM(E6:E8)</f>
        <v>340222.4</v>
      </c>
      <c r="G9" s="35"/>
    </row>
    <row r="10" spans="1:7">
      <c r="A10" s="14" t="s">
        <v>20</v>
      </c>
      <c r="B10" s="15"/>
      <c r="C10" s="29"/>
      <c r="D10" s="29"/>
      <c r="E10" s="18"/>
    </row>
    <row r="11" spans="1:7">
      <c r="A11" s="14" t="s">
        <v>6</v>
      </c>
      <c r="B11" s="15"/>
      <c r="C11" s="17"/>
      <c r="D11" s="17"/>
      <c r="E11" s="18">
        <f>(D28+D9)*1%</f>
        <v>3574.4500000000003</v>
      </c>
    </row>
    <row r="12" spans="1:7">
      <c r="A12" s="27" t="s">
        <v>33</v>
      </c>
      <c r="B12" s="15"/>
      <c r="C12" s="17"/>
      <c r="D12" s="17"/>
      <c r="E12" s="18">
        <f>7.56*B4*12</f>
        <v>138275.424</v>
      </c>
      <c r="F12" s="35"/>
    </row>
    <row r="13" spans="1:7">
      <c r="A13" s="27" t="s">
        <v>34</v>
      </c>
      <c r="B13" s="15"/>
      <c r="C13" s="17"/>
      <c r="D13" s="17"/>
      <c r="E13" s="18">
        <f>B4*12.8</f>
        <v>19509.760000000002</v>
      </c>
    </row>
    <row r="14" spans="1:7">
      <c r="A14" s="27" t="s">
        <v>28</v>
      </c>
      <c r="B14" s="15"/>
      <c r="C14" s="17"/>
      <c r="D14" s="17"/>
      <c r="E14" s="18">
        <f>C9*15%</f>
        <v>55008.45</v>
      </c>
    </row>
    <row r="15" spans="1:7">
      <c r="A15" s="27" t="s">
        <v>9</v>
      </c>
      <c r="B15" s="30"/>
      <c r="C15" s="17"/>
      <c r="D15" s="17"/>
      <c r="E15" s="18">
        <f>B4*10.06</f>
        <v>15333.452000000001</v>
      </c>
    </row>
    <row r="16" spans="1:7">
      <c r="A16" s="8" t="s">
        <v>10</v>
      </c>
      <c r="B16" s="15"/>
      <c r="C16" s="17"/>
      <c r="D16" s="17"/>
      <c r="E16" s="18">
        <f>B4*8.08</f>
        <v>12315.536</v>
      </c>
      <c r="G16" s="35"/>
    </row>
    <row r="17" spans="1:7">
      <c r="A17" s="8" t="s">
        <v>21</v>
      </c>
      <c r="B17" s="15"/>
      <c r="C17" s="17"/>
      <c r="D17" s="17"/>
      <c r="E17" s="18">
        <f>B4*6</f>
        <v>9145.2000000000007</v>
      </c>
    </row>
    <row r="18" spans="1:7">
      <c r="A18" s="8" t="s">
        <v>29</v>
      </c>
      <c r="B18" s="15"/>
      <c r="C18" s="17"/>
      <c r="D18" s="17"/>
      <c r="E18" s="18">
        <f>B4*7</f>
        <v>10669.4</v>
      </c>
    </row>
    <row r="19" spans="1:7">
      <c r="A19" s="8" t="s">
        <v>30</v>
      </c>
      <c r="B19" s="15"/>
      <c r="C19" s="17"/>
      <c r="D19" s="17"/>
      <c r="E19" s="18">
        <f>B4*3.71</f>
        <v>5654.7820000000002</v>
      </c>
    </row>
    <row r="20" spans="1:7">
      <c r="A20" s="27" t="s">
        <v>22</v>
      </c>
      <c r="B20" s="15"/>
      <c r="C20" s="17"/>
      <c r="D20" s="17"/>
      <c r="E20" s="18">
        <v>9661</v>
      </c>
    </row>
    <row r="21" spans="1:7">
      <c r="A21" s="27"/>
      <c r="B21" s="15"/>
      <c r="C21" s="17"/>
      <c r="D21" s="17"/>
      <c r="E21" s="18"/>
    </row>
    <row r="22" spans="1:7" ht="15.75">
      <c r="A22" s="20" t="s">
        <v>12</v>
      </c>
      <c r="B22" s="9"/>
      <c r="C22" s="19">
        <v>2422</v>
      </c>
      <c r="D22" s="19">
        <v>1977</v>
      </c>
      <c r="E22" s="19">
        <f t="shared" ref="E22:E27" si="0">C22</f>
        <v>2422</v>
      </c>
    </row>
    <row r="23" spans="1:7" ht="15.75">
      <c r="A23" s="20" t="s">
        <v>31</v>
      </c>
      <c r="B23" s="9"/>
      <c r="C23" s="19">
        <v>3469</v>
      </c>
      <c r="D23" s="19">
        <v>2839</v>
      </c>
      <c r="E23" s="19">
        <f t="shared" si="0"/>
        <v>3469</v>
      </c>
    </row>
    <row r="24" spans="1:7">
      <c r="A24" s="14" t="s">
        <v>11</v>
      </c>
      <c r="B24" s="9"/>
      <c r="C24" s="19">
        <v>11332</v>
      </c>
      <c r="D24" s="19">
        <v>9944</v>
      </c>
      <c r="E24" s="19">
        <f t="shared" si="0"/>
        <v>11332</v>
      </c>
    </row>
    <row r="25" spans="1:7">
      <c r="A25" s="31" t="s">
        <v>23</v>
      </c>
      <c r="B25" s="32"/>
      <c r="C25" s="21"/>
      <c r="D25" s="21"/>
      <c r="E25" s="21">
        <f t="shared" si="0"/>
        <v>0</v>
      </c>
    </row>
    <row r="26" spans="1:7">
      <c r="A26" s="14" t="s">
        <v>24</v>
      </c>
      <c r="B26" s="9"/>
      <c r="C26" s="19"/>
      <c r="D26" s="19"/>
      <c r="E26" s="19">
        <f t="shared" si="0"/>
        <v>0</v>
      </c>
    </row>
    <row r="27" spans="1:7">
      <c r="A27" s="31" t="s">
        <v>25</v>
      </c>
      <c r="B27" s="32"/>
      <c r="C27" s="21"/>
      <c r="D27" s="21"/>
      <c r="E27" s="21">
        <f t="shared" si="0"/>
        <v>0</v>
      </c>
    </row>
    <row r="28" spans="1:7">
      <c r="A28" s="14"/>
      <c r="B28" s="15" t="s">
        <v>32</v>
      </c>
      <c r="C28" s="17">
        <f>SUM(C22:C27)</f>
        <v>17223</v>
      </c>
      <c r="D28" s="17">
        <f>SUM(D22:D27)</f>
        <v>14760</v>
      </c>
      <c r="E28" s="17">
        <f>SUM(E22:E27)</f>
        <v>17223</v>
      </c>
    </row>
    <row r="29" spans="1:7">
      <c r="A29" s="14"/>
      <c r="B29" s="15" t="s">
        <v>26</v>
      </c>
      <c r="C29" s="19"/>
      <c r="D29" s="19"/>
      <c r="E29" s="17">
        <f>E28+E9</f>
        <v>357445.4</v>
      </c>
      <c r="G29" s="16"/>
    </row>
    <row r="30" spans="1:7">
      <c r="A30" s="14" t="s">
        <v>13</v>
      </c>
      <c r="B30" s="9"/>
      <c r="C30" s="19"/>
      <c r="D30" s="19"/>
      <c r="E30" s="17">
        <f>C9-D9</f>
        <v>24038</v>
      </c>
      <c r="G30" s="16"/>
    </row>
    <row r="31" spans="1:7">
      <c r="A31" s="12"/>
      <c r="B31" s="13"/>
      <c r="C31" s="22"/>
      <c r="D31" s="22"/>
      <c r="E31" s="22"/>
    </row>
    <row r="32" spans="1:7">
      <c r="A32" s="23" t="s">
        <v>14</v>
      </c>
      <c r="B32" s="24"/>
      <c r="C32" s="17"/>
      <c r="D32" s="17"/>
      <c r="E32" s="17">
        <f>D9+D28-E29</f>
        <v>-0.40000000002328306</v>
      </c>
      <c r="F32" s="16"/>
    </row>
    <row r="33" spans="1:5">
      <c r="A33" s="33"/>
      <c r="B33" s="33"/>
      <c r="C33" s="34"/>
      <c r="D33" s="34"/>
      <c r="E33" s="34"/>
    </row>
    <row r="34" spans="1:5">
      <c r="A34" s="33"/>
      <c r="B34" s="33"/>
      <c r="C34" s="34"/>
      <c r="D34" s="34"/>
      <c r="E34" s="34"/>
    </row>
    <row r="35" spans="1:5">
      <c r="A35" s="33"/>
      <c r="B35" s="33"/>
      <c r="C35" s="34"/>
      <c r="D35" s="34"/>
      <c r="E35" s="34"/>
    </row>
    <row r="36" spans="1:5">
      <c r="A36" s="33"/>
      <c r="B36" s="33"/>
      <c r="C36" s="33"/>
      <c r="D36" s="33"/>
      <c r="E36" s="33"/>
    </row>
    <row r="37" spans="1:5">
      <c r="A37" s="33"/>
      <c r="B37" s="33"/>
      <c r="C37" s="33"/>
      <c r="D37" s="33"/>
      <c r="E37" s="33"/>
    </row>
    <row r="38" spans="1:5">
      <c r="A38" s="33"/>
      <c r="B38" s="33"/>
      <c r="C38" s="33"/>
      <c r="D38" s="33"/>
      <c r="E38" s="33"/>
    </row>
    <row r="42" spans="1:5">
      <c r="B42" s="33"/>
      <c r="C42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2025-02-11T07:04:41Z</dcterms:modified>
</cp:coreProperties>
</file>