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7"/>
  <c r="E19"/>
  <c r="E18"/>
  <c r="E17"/>
  <c r="E16"/>
  <c r="E15"/>
  <c r="E14"/>
  <c r="E12"/>
  <c r="E27" l="1"/>
  <c r="E26"/>
  <c r="E23"/>
  <c r="E22"/>
  <c r="D9"/>
  <c r="C9"/>
  <c r="E13" s="1"/>
  <c r="C28" l="1"/>
  <c r="D28"/>
  <c r="E11" s="1"/>
  <c r="E25"/>
  <c r="E9"/>
  <c r="E24"/>
  <c r="E28" l="1"/>
  <c r="E29" s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<sst xmlns="http://schemas.openxmlformats.org/spreadsheetml/2006/main" count="36" uniqueCount="36">
  <si>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</si>
  <si>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</si>
  <si>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</si>
  <si>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</si>
  <si>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</si>
  <si>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</si>
  <si>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</si>
  <si>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</si>
  <si>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</si>
  <si>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</si>
  <si>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</si>
  <si>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</si>
  <si>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</si>
  <si>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</si>
  <si>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</si>
  <si>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пр.Володарского д.46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</si>
  <si>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</si>
  <si>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</si>
  <si>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</si>
  <si>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</si>
  <si>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</si>
  <si>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</si>
  <si>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</si>
  <si>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</si>
  <si>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</si>
  <si>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</si>
  <si>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</si>
  <si>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</si>
  <si>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</si>
  <si>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</si>
  <si>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</si>
  <si>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</si>
  <si>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</si>
  <si>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(поверка,обслуживание)</t>
  </si>
  <si>
    <t>содержание лестничных клеток и придомовой территории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</si>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</sst>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4" fontId="0" fillId="0" borderId="0" xfId="0" applyNumberFormat="1"/>
    <xf numFmtId="3" fontId="0" fillId="0" borderId="4" xfId="0" applyNumberFormat="1" applyBorder="1"/>
    <xf numFmtId="0" fontId="3" fillId="0" borderId="0" xfId="0" applyFont="1"/>
    <xf numFmtId="2" fontId="0" fillId="0" borderId="0" xfId="0" applyNumberFormat="1"/>
    <xf numFmtId="0" fontId="0" fillId="0" borderId="1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8" xfId="0" applyFont="1" applyBorder="1"/>
    <xf numFmtId="0" fontId="1" fillId="0" borderId="9" xfId="0" applyFont="1" applyBorder="1"/>
    <xf numFmtId="3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/>
    <xf numFmtId="3" fontId="1" fillId="0" borderId="10" xfId="0" applyNumberFormat="1" applyFont="1" applyBorder="1" applyAlignment="1">
      <alignment horizontal="center"/>
    </xf>
    <xf numFmtId="3" fontId="1" fillId="0" borderId="10" xfId="0" applyNumberFormat="1" applyFont="1" applyBorder="1"/>
    <xf numFmtId="0" fontId="1" fillId="0" borderId="8" xfId="0" applyFont="1" applyBorder="1"/>
    <xf numFmtId="0" fontId="0" fillId="0" borderId="9" xfId="0" applyFont="1" applyBorder="1"/>
    <xf numFmtId="3" fontId="0" fillId="0" borderId="10" xfId="0" applyNumberFormat="1" applyBorder="1"/>
    <xf numFmtId="0" fontId="4" fillId="0" borderId="8" xfId="0" applyFont="1" applyBorder="1"/>
    <xf numFmtId="0" fontId="0" fillId="0" borderId="5" xfId="0" applyBorder="1"/>
    <xf numFmtId="0" fontId="0" fillId="0" borderId="6" xfId="0" applyBorder="1"/>
    <xf numFmtId="3" fontId="0" fillId="0" borderId="7" xfId="0" applyNumberFormat="1" applyBorder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view="pageLayout" workbookViewId="0">
      <selection sqref="A1:E32"/>
    </sheetView>
  </sheetViews>
  <sheetFormatPr defaultRowHeight="15"/>
  <cols>
    <col min="1" max="1" width="14.42578125" customWidth="1"/>
    <col min="2" max="2" width="38.28515625" customWidth="1"/>
    <col min="3" max="3" width="11.7109375" customWidth="1"/>
    <col min="4" max="4" width="12.5703125" customWidth="1"/>
    <col min="5" max="5" width="15.42578125" customWidth="1"/>
    <col min="7" max="7" width="9.140625" customWidth="1"/>
    <col min="9" max="9" width="12" bestFit="1" customWidth="1"/>
  </cols>
  <sheetData>
    <row r="1" spans="1:9">
      <c r="A1" s="1" t="s">
        <v>35</v>
      </c>
    </row>
    <row r="3" spans="1:9">
      <c r="A3" s="2" t="s">
        <v>15</v>
      </c>
      <c r="B3" s="3"/>
      <c r="C3" s="4" t="s">
        <v>0</v>
      </c>
      <c r="D3" s="4" t="s">
        <v>1</v>
      </c>
      <c r="E3" s="11" t="s">
        <v>16</v>
      </c>
      <c r="I3" s="10"/>
    </row>
    <row r="4" spans="1:9">
      <c r="A4" s="12" t="s">
        <v>17</v>
      </c>
      <c r="B4" s="13">
        <v>4947.8999999999996</v>
      </c>
      <c r="C4" s="14"/>
      <c r="D4" s="14"/>
      <c r="E4" s="15" t="s">
        <v>18</v>
      </c>
      <c r="I4" s="10"/>
    </row>
    <row r="5" spans="1:9">
      <c r="A5" s="16"/>
      <c r="B5" s="17" t="s">
        <v>2</v>
      </c>
      <c r="C5" s="18" t="s">
        <v>3</v>
      </c>
      <c r="D5" s="18" t="s">
        <v>4</v>
      </c>
      <c r="E5" s="18" t="s">
        <v>5</v>
      </c>
      <c r="I5" s="10"/>
    </row>
    <row r="6" spans="1:9">
      <c r="A6" s="16" t="s">
        <v>7</v>
      </c>
      <c r="B6" s="21"/>
      <c r="C6" s="22">
        <v>503094</v>
      </c>
      <c r="D6" s="22">
        <v>486992</v>
      </c>
      <c r="E6" s="23">
        <v>457403</v>
      </c>
      <c r="I6" s="10"/>
    </row>
    <row r="7" spans="1:9">
      <c r="A7" s="16" t="s">
        <v>19</v>
      </c>
      <c r="B7" s="21"/>
      <c r="C7" s="22">
        <v>665448</v>
      </c>
      <c r="D7" s="22">
        <v>642519</v>
      </c>
      <c r="E7" s="23">
        <f>D7</f>
        <v>642519</v>
      </c>
      <c r="I7" s="10"/>
    </row>
    <row r="8" spans="1:9">
      <c r="A8" s="20" t="s">
        <v>8</v>
      </c>
      <c r="B8" s="21"/>
      <c r="C8" s="19">
        <v>22845</v>
      </c>
      <c r="D8" s="22">
        <v>22103</v>
      </c>
      <c r="E8" s="23">
        <f>D8</f>
        <v>22103</v>
      </c>
    </row>
    <row r="9" spans="1:9">
      <c r="A9" s="16"/>
      <c r="B9" s="17" t="s">
        <v>20</v>
      </c>
      <c r="C9" s="24">
        <f>SUM(C6:C8)</f>
        <v>1191387</v>
      </c>
      <c r="D9" s="24">
        <f>SUM(D6:D8)</f>
        <v>1151614</v>
      </c>
      <c r="E9" s="25">
        <f>SUM(E6:E8)</f>
        <v>1122025</v>
      </c>
      <c r="G9" s="37"/>
    </row>
    <row r="10" spans="1:9">
      <c r="A10" s="26" t="s">
        <v>21</v>
      </c>
      <c r="B10" s="21"/>
      <c r="C10" s="24"/>
      <c r="D10" s="24"/>
      <c r="E10" s="23"/>
    </row>
    <row r="11" spans="1:9">
      <c r="A11" s="26" t="s">
        <v>6</v>
      </c>
      <c r="B11" s="21"/>
      <c r="C11" s="25"/>
      <c r="D11" s="25"/>
      <c r="E11" s="23">
        <f>(D28+D9)*1%</f>
        <v>13805.66</v>
      </c>
    </row>
    <row r="12" spans="1:9">
      <c r="A12" s="20" t="s">
        <v>34</v>
      </c>
      <c r="B12" s="21"/>
      <c r="C12" s="25"/>
      <c r="D12" s="25"/>
      <c r="E12" s="23">
        <f>B4*7.57*12</f>
        <v>449467.23599999992</v>
      </c>
    </row>
    <row r="13" spans="1:9">
      <c r="A13" s="20" t="s">
        <v>28</v>
      </c>
      <c r="B13" s="21"/>
      <c r="C13" s="25"/>
      <c r="D13" s="25"/>
      <c r="E13" s="23">
        <f>C9*15%</f>
        <v>178708.05</v>
      </c>
      <c r="F13" s="37"/>
      <c r="G13" s="37"/>
    </row>
    <row r="14" spans="1:9">
      <c r="A14" s="16" t="s">
        <v>33</v>
      </c>
      <c r="B14" s="21"/>
      <c r="C14" s="25"/>
      <c r="D14" s="25"/>
      <c r="E14" s="23">
        <f>B4*11.46</f>
        <v>56702.934000000001</v>
      </c>
    </row>
    <row r="15" spans="1:9">
      <c r="A15" s="20" t="s">
        <v>9</v>
      </c>
      <c r="B15" s="27"/>
      <c r="C15" s="25"/>
      <c r="D15" s="25"/>
      <c r="E15" s="23">
        <f>B4*10.06</f>
        <v>49775.873999999996</v>
      </c>
    </row>
    <row r="16" spans="1:9">
      <c r="A16" s="16" t="s">
        <v>10</v>
      </c>
      <c r="B16" s="21"/>
      <c r="C16" s="25"/>
      <c r="D16" s="25"/>
      <c r="E16" s="23">
        <f>B4*8.08</f>
        <v>39979.031999999999</v>
      </c>
    </row>
    <row r="17" spans="1:9">
      <c r="A17" s="16" t="s">
        <v>22</v>
      </c>
      <c r="B17" s="21"/>
      <c r="C17" s="25"/>
      <c r="D17" s="25"/>
      <c r="E17" s="23">
        <f>B4*6</f>
        <v>29687.399999999998</v>
      </c>
    </row>
    <row r="18" spans="1:9">
      <c r="A18" s="16" t="s">
        <v>29</v>
      </c>
      <c r="B18" s="21"/>
      <c r="C18" s="25"/>
      <c r="D18" s="25"/>
      <c r="E18" s="23">
        <f>B4*7</f>
        <v>34635.299999999996</v>
      </c>
    </row>
    <row r="19" spans="1:9">
      <c r="A19" s="16" t="s">
        <v>30</v>
      </c>
      <c r="B19" s="21"/>
      <c r="C19" s="25"/>
      <c r="D19" s="25"/>
      <c r="E19" s="23">
        <f>B4*3.71</f>
        <v>18356.708999999999</v>
      </c>
    </row>
    <row r="20" spans="1:9">
      <c r="A20" s="20" t="s">
        <v>23</v>
      </c>
      <c r="B20" s="21"/>
      <c r="C20" s="25"/>
      <c r="D20" s="25"/>
      <c r="E20" s="23">
        <v>228804</v>
      </c>
    </row>
    <row r="21" spans="1:9">
      <c r="A21" s="20"/>
      <c r="B21" s="21"/>
      <c r="C21" s="25"/>
      <c r="D21" s="25"/>
      <c r="E21" s="23"/>
    </row>
    <row r="22" spans="1:9" ht="15.75">
      <c r="A22" s="29" t="s">
        <v>12</v>
      </c>
      <c r="B22" s="17"/>
      <c r="C22" s="28">
        <v>6040</v>
      </c>
      <c r="D22" s="28">
        <v>5737</v>
      </c>
      <c r="E22" s="28">
        <f t="shared" ref="E22:E27" si="0">C22</f>
        <v>6040</v>
      </c>
    </row>
    <row r="23" spans="1:9" ht="15.75">
      <c r="A23" s="29" t="s">
        <v>31</v>
      </c>
      <c r="B23" s="17"/>
      <c r="C23" s="28">
        <v>17338</v>
      </c>
      <c r="D23" s="28">
        <v>16540</v>
      </c>
      <c r="E23" s="28">
        <f t="shared" si="0"/>
        <v>17338</v>
      </c>
    </row>
    <row r="24" spans="1:9">
      <c r="A24" s="26" t="s">
        <v>11</v>
      </c>
      <c r="B24" s="17"/>
      <c r="C24" s="28">
        <v>16079</v>
      </c>
      <c r="D24" s="28">
        <v>15838</v>
      </c>
      <c r="E24" s="28">
        <f t="shared" si="0"/>
        <v>16079</v>
      </c>
    </row>
    <row r="25" spans="1:9">
      <c r="A25" s="5" t="s">
        <v>24</v>
      </c>
      <c r="B25" s="6"/>
      <c r="C25" s="8">
        <v>165621</v>
      </c>
      <c r="D25" s="8">
        <v>144597</v>
      </c>
      <c r="E25" s="8">
        <f t="shared" si="0"/>
        <v>165621</v>
      </c>
    </row>
    <row r="26" spans="1:9">
      <c r="A26" s="26" t="s">
        <v>25</v>
      </c>
      <c r="B26" s="17"/>
      <c r="C26" s="28">
        <v>6040</v>
      </c>
      <c r="D26" s="28">
        <v>5737</v>
      </c>
      <c r="E26" s="28">
        <f t="shared" si="0"/>
        <v>6040</v>
      </c>
    </row>
    <row r="27" spans="1:9">
      <c r="A27" s="5" t="s">
        <v>26</v>
      </c>
      <c r="B27" s="6"/>
      <c r="C27" s="8">
        <v>41851</v>
      </c>
      <c r="D27" s="8">
        <v>40503</v>
      </c>
      <c r="E27" s="8">
        <f t="shared" si="0"/>
        <v>41851</v>
      </c>
    </row>
    <row r="28" spans="1:9">
      <c r="A28" s="26"/>
      <c r="B28" s="21" t="s">
        <v>32</v>
      </c>
      <c r="C28" s="25">
        <f>SUM(C22:C27)</f>
        <v>252969</v>
      </c>
      <c r="D28" s="25">
        <f>SUM(D22:D27)</f>
        <v>228952</v>
      </c>
      <c r="E28" s="25">
        <f>SUM(E22:E27)</f>
        <v>252969</v>
      </c>
    </row>
    <row r="29" spans="1:9">
      <c r="A29" s="26"/>
      <c r="B29" s="21" t="s">
        <v>27</v>
      </c>
      <c r="C29" s="28"/>
      <c r="D29" s="28"/>
      <c r="E29" s="25">
        <f>E28+E9</f>
        <v>1374994</v>
      </c>
      <c r="I29" s="7"/>
    </row>
    <row r="30" spans="1:9">
      <c r="A30" s="26" t="s">
        <v>13</v>
      </c>
      <c r="B30" s="17"/>
      <c r="C30" s="28"/>
      <c r="D30" s="28"/>
      <c r="E30" s="25"/>
    </row>
    <row r="31" spans="1:9">
      <c r="A31" s="30"/>
      <c r="B31" s="31"/>
      <c r="C31" s="32"/>
      <c r="D31" s="32"/>
      <c r="E31" s="32"/>
    </row>
    <row r="32" spans="1:9">
      <c r="A32" s="33" t="s">
        <v>14</v>
      </c>
      <c r="B32" s="34"/>
      <c r="C32" s="25"/>
      <c r="D32" s="25"/>
      <c r="E32" s="25"/>
    </row>
    <row r="33" spans="1:7">
      <c r="A33" s="35"/>
      <c r="B33" s="35"/>
      <c r="C33" s="35"/>
      <c r="D33" s="36"/>
      <c r="E33" s="36"/>
    </row>
    <row r="34" spans="1:7">
      <c r="A34" s="35"/>
      <c r="B34" s="35"/>
      <c r="C34" s="35"/>
      <c r="D34" s="36"/>
      <c r="E34" s="36"/>
    </row>
    <row r="35" spans="1:7">
      <c r="A35" s="35"/>
      <c r="B35" s="35"/>
      <c r="C35" s="35"/>
      <c r="D35" s="36"/>
      <c r="E35" s="36"/>
    </row>
    <row r="36" spans="1:7">
      <c r="A36" s="35"/>
      <c r="B36" s="35"/>
      <c r="C36" s="35"/>
      <c r="D36" s="36"/>
      <c r="E36" s="36"/>
      <c r="G36" s="7"/>
    </row>
    <row r="37" spans="1:7">
      <c r="A37" s="35"/>
      <c r="B37" s="35"/>
      <c r="C37" s="35"/>
      <c r="D37" s="36"/>
      <c r="E37" s="36"/>
    </row>
    <row r="38" spans="1:7">
      <c r="A38" s="35"/>
      <c r="B38" s="35"/>
      <c r="C38" s="35"/>
      <c r="D38" s="35"/>
      <c r="E38" s="35"/>
    </row>
    <row r="39" spans="1:7">
      <c r="A39" s="35"/>
      <c r="B39" s="35"/>
      <c r="C39" s="35"/>
      <c r="D39" s="35"/>
      <c r="E39" s="35"/>
    </row>
    <row r="41" spans="1:7">
      <c r="A41" s="9"/>
      <c r="B41" s="9"/>
    </row>
    <row r="42" spans="1:7">
      <c r="A42" s="9"/>
      <c r="B42" s="9"/>
    </row>
  </sheetData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2025-02-10T12:28:06Z</dcterms:modified>
</cp:coreProperties>
</file>