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12"/>
  <c r="E15"/>
  <c r="E13"/>
  <c r="E23"/>
  <c r="E24"/>
  <c r="E7"/>
  <c r="E25"/>
  <c r="E26"/>
  <c r="E27"/>
  <c r="E28"/>
  <c r="D29" l="1"/>
  <c r="C29"/>
  <c r="E29"/>
  <c r="D9"/>
  <c r="C9"/>
  <c r="E8"/>
  <c r="E31" l="1"/>
  <c r="E9"/>
  <c r="E30" s="1"/>
  <c r="E11"/>
  <c r="E14"/>
</calcChain>
</file>

<file path=xl/sharedStrings.xml><?xml version="1.0" encoding="utf-8"?>
<sst xmlns="http://schemas.openxmlformats.org/spreadsheetml/2006/main" count="35" uniqueCount="35">
  <si>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</si>
  <si>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</si>
  <si>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</si>
  <si>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</si>
  <si>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</si>
  <si>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</si>
  <si>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работы,материалы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</si>
  <si>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</si>
  <si>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</si>
  <si>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</si>
  <si>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</si>
  <si>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</si>
  <si>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</si>
  <si>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</si>
  <si>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</si>
  <si>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</si>
  <si>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</si>
  <si>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</si>
  <si>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</si>
  <si>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</si>
  <si>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</si>
  <si>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</si>
  <si>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</si>
  <si>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</si>
  <si>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</si>
  <si>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пр.Володарского д.52/1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</si>
  <si>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</si>
  <si>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</si>
  <si>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</si>
  <si>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</si>
  <si>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</si>
  <si>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ОДПУ ( поверка,обслуживание)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</si>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</sst>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view="pageLayout" workbookViewId="0">
      <selection sqref="A1:E33"/>
    </sheetView>
  </sheetViews>
  <sheetFormatPr defaultRowHeight="15"/>
  <cols>
    <col min="1" max="1" width="13.85546875" customWidth="1"/>
    <col min="2" max="2" width="38.28515625" customWidth="1"/>
    <col min="3" max="3" width="11.28515625" customWidth="1"/>
    <col min="4" max="4" width="12.28515625" customWidth="1"/>
    <col min="5" max="5" width="20.140625" customWidth="1"/>
    <col min="7" max="8" width="9.7109375" bestFit="1" customWidth="1"/>
  </cols>
  <sheetData>
    <row r="1" spans="1:6">
      <c r="A1" s="1" t="s">
        <v>34</v>
      </c>
    </row>
    <row r="3" spans="1:6">
      <c r="A3" s="15" t="s">
        <v>25</v>
      </c>
      <c r="B3" s="10"/>
      <c r="C3" s="2" t="s">
        <v>0</v>
      </c>
      <c r="D3" s="2" t="s">
        <v>1</v>
      </c>
      <c r="E3" s="9" t="s">
        <v>7</v>
      </c>
    </row>
    <row r="4" spans="1:6">
      <c r="A4" s="3" t="s">
        <v>8</v>
      </c>
      <c r="B4" s="4">
        <v>2435.37</v>
      </c>
      <c r="C4" s="5"/>
      <c r="D4" s="5"/>
      <c r="E4" s="16" t="s">
        <v>9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4"/>
      <c r="C6" s="19">
        <v>211802</v>
      </c>
      <c r="D6" s="19">
        <v>221571</v>
      </c>
      <c r="E6" s="20">
        <v>202771</v>
      </c>
    </row>
    <row r="7" spans="1:6">
      <c r="A7" s="6" t="s">
        <v>10</v>
      </c>
      <c r="B7" s="14"/>
      <c r="C7" s="19">
        <v>280828</v>
      </c>
      <c r="D7" s="19">
        <v>276979</v>
      </c>
      <c r="E7" s="20">
        <f>D7</f>
        <v>276979</v>
      </c>
    </row>
    <row r="8" spans="1:6">
      <c r="A8" s="18" t="s">
        <v>11</v>
      </c>
      <c r="B8" s="14"/>
      <c r="C8" s="17"/>
      <c r="D8" s="19"/>
      <c r="E8" s="20">
        <f>D8</f>
        <v>0</v>
      </c>
    </row>
    <row r="9" spans="1:6">
      <c r="A9" s="6"/>
      <c r="B9" s="7" t="s">
        <v>12</v>
      </c>
      <c r="C9" s="21">
        <f>SUM(C6:C8)</f>
        <v>492630</v>
      </c>
      <c r="D9" s="21">
        <f>SUM(D6:D8)</f>
        <v>498550</v>
      </c>
      <c r="E9" s="22">
        <f>SUM(E6:E8)</f>
        <v>479750</v>
      </c>
    </row>
    <row r="10" spans="1:6">
      <c r="A10" s="13" t="s">
        <v>13</v>
      </c>
      <c r="B10" s="14"/>
      <c r="C10" s="21"/>
      <c r="D10" s="21"/>
      <c r="E10" s="20"/>
      <c r="F10" s="29"/>
    </row>
    <row r="11" spans="1:6">
      <c r="A11" s="13" t="s">
        <v>4</v>
      </c>
      <c r="B11" s="14"/>
      <c r="C11" s="22"/>
      <c r="D11" s="22"/>
      <c r="E11" s="20">
        <f>(D29+D9)*1%</f>
        <v>5265.4400000000005</v>
      </c>
    </row>
    <row r="12" spans="1:6">
      <c r="A12" s="18" t="s">
        <v>32</v>
      </c>
      <c r="B12" s="14"/>
      <c r="C12" s="22"/>
      <c r="D12" s="22"/>
      <c r="E12" s="20">
        <f>7.5*B4*12</f>
        <v>219183.3</v>
      </c>
    </row>
    <row r="13" spans="1:6">
      <c r="A13" s="18" t="s">
        <v>33</v>
      </c>
      <c r="B13" s="14"/>
      <c r="C13" s="22"/>
      <c r="D13" s="22"/>
      <c r="E13" s="20">
        <f>B4*12.8</f>
        <v>31172.736000000001</v>
      </c>
    </row>
    <row r="14" spans="1:6">
      <c r="A14" s="18" t="s">
        <v>26</v>
      </c>
      <c r="B14" s="14"/>
      <c r="C14" s="22"/>
      <c r="D14" s="22"/>
      <c r="E14" s="20">
        <f>C9*10%</f>
        <v>49263</v>
      </c>
    </row>
    <row r="15" spans="1:6">
      <c r="A15" s="6" t="s">
        <v>31</v>
      </c>
      <c r="B15" s="14"/>
      <c r="C15" s="22"/>
      <c r="D15" s="22"/>
      <c r="E15" s="20">
        <f>B4*12</f>
        <v>29224.44</v>
      </c>
      <c r="F15" s="29"/>
    </row>
    <row r="16" spans="1:6">
      <c r="A16" s="18" t="s">
        <v>14</v>
      </c>
      <c r="B16" s="23"/>
      <c r="C16" s="22"/>
      <c r="D16" s="22"/>
      <c r="E16" s="20">
        <f>B4*10.06</f>
        <v>24499.822199999999</v>
      </c>
    </row>
    <row r="17" spans="1:5">
      <c r="A17" s="6" t="s">
        <v>15</v>
      </c>
      <c r="B17" s="14"/>
      <c r="C17" s="22"/>
      <c r="D17" s="22"/>
      <c r="E17" s="20">
        <f>B4*8.08</f>
        <v>19677.7896</v>
      </c>
    </row>
    <row r="18" spans="1:5">
      <c r="A18" s="6" t="s">
        <v>16</v>
      </c>
      <c r="B18" s="14"/>
      <c r="C18" s="22"/>
      <c r="D18" s="22"/>
      <c r="E18" s="20">
        <f>B4*6</f>
        <v>14612.22</v>
      </c>
    </row>
    <row r="19" spans="1:5">
      <c r="A19" s="6" t="s">
        <v>27</v>
      </c>
      <c r="B19" s="14"/>
      <c r="C19" s="22"/>
      <c r="D19" s="22"/>
      <c r="E19" s="20">
        <f>B4*7</f>
        <v>17047.59</v>
      </c>
    </row>
    <row r="20" spans="1:5">
      <c r="A20" s="6" t="s">
        <v>28</v>
      </c>
      <c r="B20" s="14"/>
      <c r="C20" s="22"/>
      <c r="D20" s="22"/>
      <c r="E20" s="20">
        <f>B4*3.71</f>
        <v>9035.2227000000003</v>
      </c>
    </row>
    <row r="21" spans="1:5">
      <c r="A21" s="18" t="s">
        <v>6</v>
      </c>
      <c r="B21" s="14"/>
      <c r="C21" s="22"/>
      <c r="D21" s="22"/>
      <c r="E21" s="20">
        <v>60768</v>
      </c>
    </row>
    <row r="22" spans="1:5">
      <c r="A22" s="18"/>
      <c r="B22" s="14"/>
      <c r="C22" s="22"/>
      <c r="D22" s="22"/>
      <c r="E22" s="20"/>
    </row>
    <row r="23" spans="1:5" ht="15.75">
      <c r="A23" s="25" t="s">
        <v>17</v>
      </c>
      <c r="B23" s="7"/>
      <c r="C23" s="24">
        <v>3608</v>
      </c>
      <c r="D23" s="24">
        <v>3189</v>
      </c>
      <c r="E23" s="24">
        <f t="shared" ref="E23:E28" si="0">C23</f>
        <v>3608</v>
      </c>
    </row>
    <row r="24" spans="1:5" ht="15.75">
      <c r="A24" s="25" t="s">
        <v>29</v>
      </c>
      <c r="B24" s="7"/>
      <c r="C24" s="24">
        <v>10350</v>
      </c>
      <c r="D24" s="24">
        <v>9187</v>
      </c>
      <c r="E24" s="24">
        <f t="shared" si="0"/>
        <v>10350</v>
      </c>
    </row>
    <row r="25" spans="1:5">
      <c r="A25" s="13" t="s">
        <v>18</v>
      </c>
      <c r="B25" s="7"/>
      <c r="C25" s="24"/>
      <c r="D25" s="24"/>
      <c r="E25" s="24">
        <f t="shared" si="0"/>
        <v>0</v>
      </c>
    </row>
    <row r="26" spans="1:5">
      <c r="A26" s="11" t="s">
        <v>19</v>
      </c>
      <c r="B26" s="12"/>
      <c r="C26" s="26">
        <v>13577</v>
      </c>
      <c r="D26" s="26">
        <v>12429</v>
      </c>
      <c r="E26" s="26">
        <f t="shared" si="0"/>
        <v>13577</v>
      </c>
    </row>
    <row r="27" spans="1:5">
      <c r="A27" s="13" t="s">
        <v>20</v>
      </c>
      <c r="B27" s="7"/>
      <c r="C27" s="24">
        <v>3607</v>
      </c>
      <c r="D27" s="24">
        <v>3189</v>
      </c>
      <c r="E27" s="24">
        <f t="shared" si="0"/>
        <v>3607</v>
      </c>
    </row>
    <row r="28" spans="1:5">
      <c r="A28" s="11" t="s">
        <v>21</v>
      </c>
      <c r="B28" s="12"/>
      <c r="C28" s="26"/>
      <c r="D28" s="26"/>
      <c r="E28" s="26">
        <f t="shared" si="0"/>
        <v>0</v>
      </c>
    </row>
    <row r="29" spans="1:5">
      <c r="A29" s="13"/>
      <c r="B29" s="14" t="s">
        <v>30</v>
      </c>
      <c r="C29" s="22">
        <f>SUM(C23:C28)</f>
        <v>31142</v>
      </c>
      <c r="D29" s="22">
        <f>SUM(D23:D28)</f>
        <v>27994</v>
      </c>
      <c r="E29" s="22">
        <f>SUM(E23:E28)</f>
        <v>31142</v>
      </c>
    </row>
    <row r="30" spans="1:5">
      <c r="A30" s="13"/>
      <c r="B30" s="14" t="s">
        <v>22</v>
      </c>
      <c r="C30" s="24"/>
      <c r="D30" s="24"/>
      <c r="E30" s="22">
        <f>E29+E9</f>
        <v>510892</v>
      </c>
    </row>
    <row r="31" spans="1:5">
      <c r="A31" s="13" t="s">
        <v>23</v>
      </c>
      <c r="B31" s="7"/>
      <c r="C31" s="24"/>
      <c r="D31" s="24"/>
      <c r="E31" s="22">
        <f>(C9+C29)-(D9+D29)</f>
        <v>-2772</v>
      </c>
    </row>
    <row r="32" spans="1:5">
      <c r="A32" s="27" t="s">
        <v>24</v>
      </c>
      <c r="B32" s="28"/>
      <c r="C32" s="22"/>
      <c r="D32" s="22"/>
      <c r="E32" s="22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2025-02-11T08:03:58Z</dcterms:modified>
</cp:coreProperties>
</file>