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6"/>
  <c r="E21"/>
  <c r="E20"/>
  <c r="E19"/>
  <c r="E18"/>
  <c r="E17"/>
  <c r="E16"/>
  <c r="E15"/>
  <c r="E13"/>
  <c r="E14"/>
  <c r="D30" l="1"/>
  <c r="C30"/>
  <c r="E29"/>
  <c r="E28"/>
  <c r="E27"/>
  <c r="E26"/>
  <c r="E25"/>
  <c r="E24"/>
  <c r="D9"/>
  <c r="C9"/>
  <c r="E8"/>
  <c r="E12" l="1"/>
  <c r="E32"/>
  <c r="E30"/>
  <c r="E9"/>
  <c r="E11"/>
  <c r="E31" l="1"/>
</calcChain>
</file>

<file path=xl/sharedStrings.xml><?xml version="1.0" encoding="utf-8"?>
<sst xmlns="http://schemas.openxmlformats.org/spreadsheetml/2006/main" count="39" uniqueCount="39">
  <si>
    <t>Начислено</t>
  </si>
  <si>
    <t>Оплачено</t>
  </si>
  <si>
    <t>гр.1</t>
  </si>
  <si>
    <t>гр.5</t>
  </si>
  <si>
    <t>налог на доход</t>
  </si>
  <si>
    <t>текущий ремонт</t>
  </si>
  <si>
    <t>начислено</t>
  </si>
  <si>
    <t>пр.Урицкого д.92/9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</si>
  <si>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</si>
  <si>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</si>
  <si>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</si>
  <si>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</si>
  <si>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</si>
  <si>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</si>
  <si>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</si>
  <si>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</si>
  <si>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</si>
  <si>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</si>
  <si>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</si>
  <si>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обслуживание лифта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</si>
  <si>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</si>
  <si>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</si>
  <si>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</si>
  <si>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</si>
  <si>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</si>
  <si>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</si>
  <si>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</si>
  <si>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</si>
  <si>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взнос на капитальный ремонт</t>
  </si>
  <si>
    <t>оплачено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</si>
  <si>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</si>
  <si>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</si>
  <si>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</si>
  <si>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</si>
  <si>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</si>
  <si>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(поверка,содержание)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</si>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</sst>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view="pageLayout" workbookViewId="0">
      <selection sqref="A1:E38"/>
    </sheetView>
  </sheetViews>
  <sheetFormatPr defaultRowHeight="15"/>
  <cols>
    <col min="1" max="1" width="13.28515625" customWidth="1"/>
    <col min="2" max="2" width="39" customWidth="1"/>
    <col min="3" max="3" width="15.42578125" customWidth="1"/>
    <col min="4" max="4" width="11.42578125" customWidth="1"/>
    <col min="5" max="5" width="15" customWidth="1"/>
    <col min="7" max="7" width="10" bestFit="1" customWidth="1"/>
    <col min="8" max="9" width="11.42578125" bestFit="1" customWidth="1"/>
  </cols>
  <sheetData>
    <row r="1" spans="1:7">
      <c r="A1" s="1" t="s">
        <v>38</v>
      </c>
    </row>
    <row r="3" spans="1:7">
      <c r="A3" s="6" t="s">
        <v>7</v>
      </c>
      <c r="B3" s="7"/>
      <c r="C3" s="2" t="s">
        <v>0</v>
      </c>
      <c r="D3" s="2" t="s">
        <v>1</v>
      </c>
      <c r="E3" s="8" t="s">
        <v>15</v>
      </c>
    </row>
    <row r="4" spans="1:7">
      <c r="A4" s="9" t="s">
        <v>16</v>
      </c>
      <c r="B4" s="10">
        <v>2696.5</v>
      </c>
      <c r="C4" s="11"/>
      <c r="D4" s="11"/>
      <c r="E4" s="12" t="s">
        <v>17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375595</v>
      </c>
      <c r="D6" s="19">
        <v>357732</v>
      </c>
      <c r="E6" s="20">
        <f>D6</f>
        <v>357732</v>
      </c>
    </row>
    <row r="7" spans="1:7">
      <c r="A7" s="13" t="s">
        <v>18</v>
      </c>
      <c r="B7" s="18"/>
      <c r="C7" s="19">
        <v>497877</v>
      </c>
      <c r="D7" s="19">
        <v>474787</v>
      </c>
      <c r="E7" s="20">
        <f>D7</f>
        <v>474787</v>
      </c>
    </row>
    <row r="8" spans="1:7">
      <c r="A8" s="17" t="s">
        <v>8</v>
      </c>
      <c r="B8" s="18"/>
      <c r="C8" s="16"/>
      <c r="D8" s="19"/>
      <c r="E8" s="20">
        <f>C8</f>
        <v>0</v>
      </c>
      <c r="F8" s="32"/>
    </row>
    <row r="9" spans="1:7">
      <c r="A9" s="13"/>
      <c r="B9" s="14" t="s">
        <v>20</v>
      </c>
      <c r="C9" s="21">
        <f>SUM(C6:C8)</f>
        <v>873472</v>
      </c>
      <c r="D9" s="21">
        <f>SUM(D6:D8)</f>
        <v>832519</v>
      </c>
      <c r="E9" s="22">
        <f>SUM(E6:E8)</f>
        <v>832519</v>
      </c>
    </row>
    <row r="10" spans="1:7">
      <c r="A10" s="23" t="s">
        <v>21</v>
      </c>
      <c r="B10" s="18"/>
      <c r="C10" s="21"/>
      <c r="D10" s="21"/>
      <c r="E10" s="20"/>
    </row>
    <row r="11" spans="1:7">
      <c r="A11" s="23" t="s">
        <v>4</v>
      </c>
      <c r="B11" s="18"/>
      <c r="C11" s="22"/>
      <c r="D11" s="22"/>
      <c r="E11" s="20">
        <f>(D30+D9)*1%</f>
        <v>9543.7800000000007</v>
      </c>
      <c r="G11" s="32"/>
    </row>
    <row r="12" spans="1:7">
      <c r="A12" s="17" t="s">
        <v>30</v>
      </c>
      <c r="B12" s="18"/>
      <c r="C12" s="22"/>
      <c r="D12" s="22"/>
      <c r="E12" s="20">
        <f>C9*15%</f>
        <v>131020.79999999999</v>
      </c>
    </row>
    <row r="13" spans="1:7">
      <c r="A13" s="17" t="s">
        <v>36</v>
      </c>
      <c r="B13" s="18"/>
      <c r="C13" s="22"/>
      <c r="D13" s="22"/>
      <c r="E13" s="20">
        <f>10.43*12*B4</f>
        <v>337493.94</v>
      </c>
    </row>
    <row r="14" spans="1:7">
      <c r="A14" s="17" t="s">
        <v>37</v>
      </c>
      <c r="B14" s="18"/>
      <c r="C14" s="22"/>
      <c r="D14" s="22"/>
      <c r="E14" s="20">
        <f>B4*12.8</f>
        <v>34515.200000000004</v>
      </c>
    </row>
    <row r="15" spans="1:7">
      <c r="A15" s="13" t="s">
        <v>35</v>
      </c>
      <c r="B15" s="18"/>
      <c r="C15" s="22"/>
      <c r="D15" s="22"/>
      <c r="E15" s="20">
        <f>B4*12</f>
        <v>32358</v>
      </c>
      <c r="F15" s="32"/>
    </row>
    <row r="16" spans="1:7">
      <c r="A16" s="13" t="s">
        <v>19</v>
      </c>
      <c r="B16" s="18"/>
      <c r="C16" s="22"/>
      <c r="D16" s="22"/>
      <c r="E16" s="20">
        <f>B4*60.4</f>
        <v>162868.6</v>
      </c>
      <c r="F16" s="32"/>
    </row>
    <row r="17" spans="1:10">
      <c r="A17" s="17" t="s">
        <v>9</v>
      </c>
      <c r="B17" s="24"/>
      <c r="C17" s="22"/>
      <c r="D17" s="22"/>
      <c r="E17" s="20">
        <f>B4*10.06</f>
        <v>27126.79</v>
      </c>
      <c r="H17" s="32"/>
    </row>
    <row r="18" spans="1:10">
      <c r="A18" s="13" t="s">
        <v>10</v>
      </c>
      <c r="B18" s="18"/>
      <c r="C18" s="22"/>
      <c r="D18" s="22"/>
      <c r="E18" s="20">
        <f>B4*8.08</f>
        <v>21787.72</v>
      </c>
    </row>
    <row r="19" spans="1:10">
      <c r="A19" s="13" t="s">
        <v>22</v>
      </c>
      <c r="B19" s="18"/>
      <c r="C19" s="22"/>
      <c r="D19" s="22"/>
      <c r="E19" s="20">
        <f>B4*6</f>
        <v>16179</v>
      </c>
    </row>
    <row r="20" spans="1:10">
      <c r="A20" s="13" t="s">
        <v>31</v>
      </c>
      <c r="B20" s="18"/>
      <c r="C20" s="22"/>
      <c r="D20" s="22"/>
      <c r="E20" s="20">
        <f>B4*7</f>
        <v>18875.5</v>
      </c>
      <c r="J20" s="32"/>
    </row>
    <row r="21" spans="1:10">
      <c r="A21" s="13" t="s">
        <v>32</v>
      </c>
      <c r="B21" s="18"/>
      <c r="C21" s="22"/>
      <c r="D21" s="22"/>
      <c r="E21" s="20">
        <f>B4*3.71</f>
        <v>10004.014999999999</v>
      </c>
    </row>
    <row r="22" spans="1:10">
      <c r="A22" s="17" t="s">
        <v>23</v>
      </c>
      <c r="B22" s="18"/>
      <c r="C22" s="22"/>
      <c r="D22" s="22"/>
      <c r="E22" s="20">
        <v>144444</v>
      </c>
    </row>
    <row r="23" spans="1:10">
      <c r="A23" s="17"/>
      <c r="B23" s="18"/>
      <c r="C23" s="22"/>
      <c r="D23" s="22"/>
      <c r="E23" s="20"/>
    </row>
    <row r="24" spans="1:10" ht="15.75">
      <c r="A24" s="26" t="s">
        <v>12</v>
      </c>
      <c r="B24" s="14"/>
      <c r="C24" s="25">
        <v>3510</v>
      </c>
      <c r="D24" s="25">
        <v>3436</v>
      </c>
      <c r="E24" s="25">
        <f t="shared" ref="E24:E29" si="0">C24</f>
        <v>3510</v>
      </c>
    </row>
    <row r="25" spans="1:10" ht="15.75">
      <c r="A25" s="26" t="s">
        <v>33</v>
      </c>
      <c r="B25" s="14"/>
      <c r="C25" s="25">
        <v>10076</v>
      </c>
      <c r="D25" s="25">
        <v>9905</v>
      </c>
      <c r="E25" s="25">
        <f t="shared" si="0"/>
        <v>10076</v>
      </c>
    </row>
    <row r="26" spans="1:10">
      <c r="A26" s="23" t="s">
        <v>11</v>
      </c>
      <c r="B26" s="14"/>
      <c r="C26" s="25">
        <v>49624</v>
      </c>
      <c r="D26" s="25">
        <v>47596</v>
      </c>
      <c r="E26" s="25">
        <f t="shared" si="0"/>
        <v>49624</v>
      </c>
    </row>
    <row r="27" spans="1:10">
      <c r="A27" s="3" t="s">
        <v>24</v>
      </c>
      <c r="B27" s="4"/>
      <c r="C27" s="5">
        <v>37743</v>
      </c>
      <c r="D27" s="5">
        <v>34873</v>
      </c>
      <c r="E27" s="5">
        <f t="shared" si="0"/>
        <v>37743</v>
      </c>
    </row>
    <row r="28" spans="1:10">
      <c r="A28" s="23" t="s">
        <v>25</v>
      </c>
      <c r="B28" s="14"/>
      <c r="C28" s="25">
        <v>3510</v>
      </c>
      <c r="D28" s="25">
        <v>3436</v>
      </c>
      <c r="E28" s="25">
        <f t="shared" si="0"/>
        <v>3510</v>
      </c>
    </row>
    <row r="29" spans="1:10">
      <c r="A29" s="3" t="s">
        <v>26</v>
      </c>
      <c r="B29" s="4"/>
      <c r="C29" s="5">
        <v>22837</v>
      </c>
      <c r="D29" s="5">
        <v>22613</v>
      </c>
      <c r="E29" s="5">
        <f t="shared" si="0"/>
        <v>22837</v>
      </c>
      <c r="H29" s="32"/>
    </row>
    <row r="30" spans="1:10">
      <c r="A30" s="23"/>
      <c r="B30" s="18" t="s">
        <v>34</v>
      </c>
      <c r="C30" s="22">
        <f>SUM(C24:C29)</f>
        <v>127300</v>
      </c>
      <c r="D30" s="22">
        <f>SUM(D24:D29)</f>
        <v>121859</v>
      </c>
      <c r="E30" s="22">
        <f>SUM(E24:E29)</f>
        <v>127300</v>
      </c>
    </row>
    <row r="31" spans="1:10">
      <c r="A31" s="23"/>
      <c r="B31" s="18" t="s">
        <v>27</v>
      </c>
      <c r="C31" s="25"/>
      <c r="D31" s="25"/>
      <c r="E31" s="22">
        <f>E30+E9</f>
        <v>959819</v>
      </c>
    </row>
    <row r="32" spans="1:10">
      <c r="A32" s="23" t="s">
        <v>13</v>
      </c>
      <c r="B32" s="14"/>
      <c r="C32" s="25"/>
      <c r="D32" s="25"/>
      <c r="E32" s="22">
        <f>C9-D9</f>
        <v>40953</v>
      </c>
    </row>
    <row r="33" spans="1:5">
      <c r="A33" s="27" t="s">
        <v>14</v>
      </c>
      <c r="B33" s="28"/>
      <c r="C33" s="22"/>
      <c r="D33" s="22"/>
      <c r="E33" s="22"/>
    </row>
    <row r="37" spans="1:5">
      <c r="B37" s="29"/>
      <c r="C37" s="31" t="s">
        <v>6</v>
      </c>
      <c r="D37" s="31" t="s">
        <v>29</v>
      </c>
    </row>
    <row r="38" spans="1:5">
      <c r="B38" s="30" t="s">
        <v>28</v>
      </c>
      <c r="C38" s="15">
        <v>175444</v>
      </c>
      <c r="D38" s="15">
        <v>176551</v>
      </c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2025-02-10T06:44:22Z</dcterms:modified>
</cp:coreProperties>
</file>