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6"/>
  <c r="E25"/>
  <c r="E23"/>
  <c r="E8"/>
  <c r="E7"/>
  <c r="E19"/>
  <c r="E18"/>
  <c r="E17"/>
  <c r="E16"/>
  <c r="E15"/>
  <c r="E13"/>
  <c r="E14"/>
  <c r="E22"/>
  <c r="C39"/>
  <c r="D39"/>
  <c r="D9"/>
  <c r="C9"/>
  <c r="E12" s="1"/>
  <c r="D28" l="1"/>
  <c r="E11" s="1"/>
  <c r="E24"/>
  <c r="C28"/>
  <c r="E9"/>
  <c r="E28"/>
  <c r="E29" l="1"/>
</calcChain>
</file>

<file path=xl/sharedStrings.xml><?xml version="1.0" encoding="utf-8"?>
<sst xmlns="http://schemas.openxmlformats.org/spreadsheetml/2006/main" count="42" uniqueCount="41">
  <si>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</si>
  <si>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</si>
  <si>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</si>
  <si>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</si>
  <si>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</si>
  <si>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</si>
  <si>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</si>
  <si>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</si>
  <si>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</si>
  <si>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</si>
  <si>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</si>
  <si>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</si>
  <si>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</si>
  <si>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</si>
  <si>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</si>
  <si>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ул.Дзержинского д.13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</si>
  <si>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</si>
  <si>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</si>
  <si>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</si>
  <si>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</si>
  <si>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</si>
  <si>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</si>
  <si>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</si>
  <si>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</si>
  <si>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</si>
  <si>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</si>
  <si>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</si>
  <si>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</si>
  <si>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</si>
  <si>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</si>
  <si>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</si>
  <si>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</si>
  <si>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</si>
  <si>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АРЕНДАТОРЫ</t>
  </si>
  <si>
    <t>начислено</t>
  </si>
  <si>
    <t>оплачено</t>
  </si>
  <si>
    <t>Яковлева Г.А.</t>
  </si>
  <si>
    <t>ОптикМастер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</si>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</sst>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0" fillId="0" borderId="13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7" xfId="0" applyNumberFormat="1" applyBorder="1"/>
    <xf numFmtId="3" fontId="0" fillId="0" borderId="0" xfId="0" applyNumberFormat="1"/>
    <xf numFmtId="0" fontId="0" fillId="0" borderId="8" xfId="0" applyBorder="1"/>
    <xf numFmtId="0" fontId="4" fillId="0" borderId="14" xfId="0" applyFont="1" applyBorder="1"/>
    <xf numFmtId="0" fontId="4" fillId="0" borderId="1" xfId="0" applyFont="1" applyBorder="1"/>
    <xf numFmtId="0" fontId="4" fillId="0" borderId="9" xfId="0" applyFont="1" applyBorder="1"/>
    <xf numFmtId="0" fontId="5" fillId="0" borderId="5" xfId="0" applyFont="1" applyBorder="1"/>
    <xf numFmtId="0" fontId="5" fillId="0" borderId="13" xfId="0" applyFont="1" applyBorder="1"/>
    <xf numFmtId="0" fontId="5" fillId="0" borderId="10" xfId="0" applyFont="1" applyBorder="1"/>
    <xf numFmtId="0" fontId="5" fillId="0" borderId="0" xfId="0" applyFont="1" applyBorder="1"/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12" xfId="0" applyNumberFormat="1" applyFont="1" applyBorder="1"/>
    <xf numFmtId="3" fontId="5" fillId="0" borderId="1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Layout" workbookViewId="0">
      <selection sqref="A1:E40"/>
    </sheetView>
  </sheetViews>
  <sheetFormatPr defaultRowHeight="15"/>
  <cols>
    <col min="1" max="1" width="15.7109375" customWidth="1"/>
    <col min="2" max="2" width="29.28515625" customWidth="1"/>
    <col min="3" max="3" width="13" customWidth="1"/>
    <col min="4" max="4" width="11.42578125" customWidth="1"/>
    <col min="5" max="5" width="15.7109375" customWidth="1"/>
    <col min="6" max="6" width="11.5703125" customWidth="1"/>
    <col min="7" max="7" width="12.28515625" customWidth="1"/>
    <col min="8" max="8" width="10.7109375" customWidth="1"/>
  </cols>
  <sheetData>
    <row r="1" spans="1:7">
      <c r="A1" s="1" t="s">
        <v>40</v>
      </c>
    </row>
    <row r="3" spans="1:7">
      <c r="A3" s="19" t="s">
        <v>15</v>
      </c>
      <c r="B3" s="20"/>
      <c r="C3" s="2" t="s">
        <v>0</v>
      </c>
      <c r="D3" s="2" t="s">
        <v>1</v>
      </c>
      <c r="E3" s="15" t="s">
        <v>16</v>
      </c>
    </row>
    <row r="4" spans="1:7">
      <c r="A4" s="3" t="s">
        <v>17</v>
      </c>
      <c r="B4" s="4">
        <v>841.3</v>
      </c>
      <c r="C4" s="5"/>
      <c r="D4" s="5"/>
      <c r="E4" s="21" t="s">
        <v>18</v>
      </c>
    </row>
    <row r="5" spans="1:7">
      <c r="A5" s="6"/>
      <c r="B5" s="7" t="s">
        <v>2</v>
      </c>
      <c r="C5" s="22" t="s">
        <v>3</v>
      </c>
      <c r="D5" s="22" t="s">
        <v>4</v>
      </c>
      <c r="E5" s="22" t="s">
        <v>5</v>
      </c>
    </row>
    <row r="6" spans="1:7">
      <c r="A6" s="6" t="s">
        <v>7</v>
      </c>
      <c r="B6" s="12"/>
      <c r="C6" s="24">
        <v>85661</v>
      </c>
      <c r="D6" s="24">
        <v>76738</v>
      </c>
      <c r="E6" s="17">
        <v>63124</v>
      </c>
    </row>
    <row r="7" spans="1:7">
      <c r="A7" s="6" t="s">
        <v>19</v>
      </c>
      <c r="B7" s="12"/>
      <c r="C7" s="24">
        <v>113304</v>
      </c>
      <c r="D7" s="24">
        <v>104677</v>
      </c>
      <c r="E7" s="17">
        <f>D7</f>
        <v>104677</v>
      </c>
    </row>
    <row r="8" spans="1:7">
      <c r="A8" s="16" t="s">
        <v>8</v>
      </c>
      <c r="B8" s="12"/>
      <c r="C8" s="23">
        <v>3891</v>
      </c>
      <c r="D8" s="24">
        <v>3607</v>
      </c>
      <c r="E8" s="17">
        <f>C8</f>
        <v>3891</v>
      </c>
    </row>
    <row r="9" spans="1:7">
      <c r="A9" s="6"/>
      <c r="B9" s="7" t="s">
        <v>20</v>
      </c>
      <c r="C9" s="25">
        <f>SUM(C6:C8)</f>
        <v>202856</v>
      </c>
      <c r="D9" s="25">
        <f>SUM(D6:D8)</f>
        <v>185022</v>
      </c>
      <c r="E9" s="26">
        <f>SUM(E6:E8)</f>
        <v>171692</v>
      </c>
      <c r="G9" s="33"/>
    </row>
    <row r="10" spans="1:7">
      <c r="A10" s="11" t="s">
        <v>21</v>
      </c>
      <c r="B10" s="12"/>
      <c r="C10" s="25"/>
      <c r="D10" s="25"/>
      <c r="E10" s="17"/>
    </row>
    <row r="11" spans="1:7">
      <c r="A11" s="11" t="s">
        <v>6</v>
      </c>
      <c r="B11" s="12"/>
      <c r="C11" s="26"/>
      <c r="D11" s="26"/>
      <c r="E11" s="17">
        <f>(D28+D9)*1%</f>
        <v>2001.72</v>
      </c>
    </row>
    <row r="12" spans="1:7">
      <c r="A12" s="16" t="s">
        <v>28</v>
      </c>
      <c r="B12" s="12"/>
      <c r="C12" s="26"/>
      <c r="D12" s="26"/>
      <c r="E12" s="17">
        <f>C9*10%</f>
        <v>20285.600000000002</v>
      </c>
      <c r="F12" s="33"/>
    </row>
    <row r="13" spans="1:7">
      <c r="A13" s="16" t="s">
        <v>38</v>
      </c>
      <c r="B13" s="12"/>
      <c r="C13" s="26"/>
      <c r="D13" s="26"/>
      <c r="E13" s="17">
        <f>7.57*B4*12</f>
        <v>76423.691999999995</v>
      </c>
      <c r="F13" s="33"/>
    </row>
    <row r="14" spans="1:7">
      <c r="A14" s="16" t="s">
        <v>39</v>
      </c>
      <c r="B14" s="12"/>
      <c r="C14" s="26"/>
      <c r="D14" s="26"/>
      <c r="E14" s="17">
        <f>B4*12.8</f>
        <v>10768.64</v>
      </c>
      <c r="F14" s="33"/>
    </row>
    <row r="15" spans="1:7">
      <c r="A15" s="16" t="s">
        <v>9</v>
      </c>
      <c r="B15" s="27"/>
      <c r="C15" s="26"/>
      <c r="D15" s="26"/>
      <c r="E15" s="17">
        <f>B4*10.06</f>
        <v>8463.4779999999992</v>
      </c>
    </row>
    <row r="16" spans="1:7">
      <c r="A16" s="6" t="s">
        <v>10</v>
      </c>
      <c r="B16" s="12"/>
      <c r="C16" s="26"/>
      <c r="D16" s="26"/>
      <c r="E16" s="17">
        <f>B4*8.08</f>
        <v>6797.7039999999997</v>
      </c>
    </row>
    <row r="17" spans="1:6">
      <c r="A17" s="6" t="s">
        <v>22</v>
      </c>
      <c r="B17" s="12"/>
      <c r="C17" s="26"/>
      <c r="D17" s="26"/>
      <c r="E17" s="17">
        <f>B4*6</f>
        <v>5047.7999999999993</v>
      </c>
    </row>
    <row r="18" spans="1:6">
      <c r="A18" s="6" t="s">
        <v>29</v>
      </c>
      <c r="B18" s="12"/>
      <c r="C18" s="26"/>
      <c r="D18" s="26"/>
      <c r="E18" s="17">
        <f>B4*7</f>
        <v>5889.0999999999995</v>
      </c>
    </row>
    <row r="19" spans="1:6">
      <c r="A19" s="6" t="s">
        <v>30</v>
      </c>
      <c r="B19" s="12"/>
      <c r="C19" s="26"/>
      <c r="D19" s="26"/>
      <c r="E19" s="17">
        <f>B4*3.71</f>
        <v>3121.223</v>
      </c>
    </row>
    <row r="20" spans="1:6">
      <c r="A20" s="16" t="s">
        <v>23</v>
      </c>
      <c r="B20" s="12"/>
      <c r="C20" s="26"/>
      <c r="D20" s="26"/>
      <c r="E20" s="17">
        <v>29002</v>
      </c>
    </row>
    <row r="21" spans="1:6">
      <c r="A21" s="16"/>
      <c r="B21" s="12"/>
      <c r="C21" s="26"/>
      <c r="D21" s="26"/>
      <c r="E21" s="17"/>
    </row>
    <row r="22" spans="1:6" ht="15.75">
      <c r="A22" s="28" t="s">
        <v>12</v>
      </c>
      <c r="B22" s="7"/>
      <c r="C22" s="18">
        <v>1072</v>
      </c>
      <c r="D22" s="18">
        <v>974</v>
      </c>
      <c r="E22" s="18">
        <f t="shared" ref="E22" si="0">C22</f>
        <v>1072</v>
      </c>
    </row>
    <row r="23" spans="1:6" ht="15.75">
      <c r="A23" s="28" t="s">
        <v>31</v>
      </c>
      <c r="B23" s="7"/>
      <c r="C23" s="18">
        <v>3076</v>
      </c>
      <c r="D23" s="18">
        <v>2790</v>
      </c>
      <c r="E23" s="18">
        <f>C23</f>
        <v>3076</v>
      </c>
    </row>
    <row r="24" spans="1:6">
      <c r="A24" s="11" t="s">
        <v>11</v>
      </c>
      <c r="B24" s="7"/>
      <c r="C24" s="18">
        <v>0</v>
      </c>
      <c r="D24" s="18">
        <v>0</v>
      </c>
      <c r="E24" s="18">
        <f>D24</f>
        <v>0</v>
      </c>
    </row>
    <row r="25" spans="1:6">
      <c r="A25" s="8" t="s">
        <v>24</v>
      </c>
      <c r="B25" s="9"/>
      <c r="C25" s="29">
        <v>4361</v>
      </c>
      <c r="D25" s="29">
        <v>3835</v>
      </c>
      <c r="E25" s="29">
        <f>C25</f>
        <v>4361</v>
      </c>
    </row>
    <row r="26" spans="1:6">
      <c r="A26" s="11" t="s">
        <v>25</v>
      </c>
      <c r="B26" s="7"/>
      <c r="C26" s="18">
        <v>1072</v>
      </c>
      <c r="D26" s="18">
        <v>941</v>
      </c>
      <c r="E26" s="18">
        <f>C26</f>
        <v>1072</v>
      </c>
    </row>
    <row r="27" spans="1:6">
      <c r="A27" s="8" t="s">
        <v>26</v>
      </c>
      <c r="B27" s="9"/>
      <c r="C27" s="29">
        <v>7126</v>
      </c>
      <c r="D27" s="29">
        <v>6610</v>
      </c>
      <c r="E27" s="29">
        <f>C27</f>
        <v>7126</v>
      </c>
    </row>
    <row r="28" spans="1:6">
      <c r="A28" s="11"/>
      <c r="B28" s="12" t="s">
        <v>32</v>
      </c>
      <c r="C28" s="26">
        <f>SUM(C22:C27)</f>
        <v>16707</v>
      </c>
      <c r="D28" s="26">
        <f>SUM(D22:D27)</f>
        <v>15150</v>
      </c>
      <c r="E28" s="26">
        <f>SUM(E22:E27)</f>
        <v>16707</v>
      </c>
    </row>
    <row r="29" spans="1:6">
      <c r="A29" s="11"/>
      <c r="B29" s="12" t="s">
        <v>27</v>
      </c>
      <c r="C29" s="18"/>
      <c r="D29" s="18"/>
      <c r="E29" s="26">
        <f>E28+E9</f>
        <v>188399</v>
      </c>
    </row>
    <row r="30" spans="1:6">
      <c r="A30" s="11" t="s">
        <v>13</v>
      </c>
      <c r="B30" s="7"/>
      <c r="C30" s="18"/>
      <c r="D30" s="18"/>
      <c r="E30" s="26"/>
    </row>
    <row r="31" spans="1:6">
      <c r="A31" s="30" t="s">
        <v>14</v>
      </c>
      <c r="B31" s="31"/>
      <c r="C31" s="26"/>
      <c r="D31" s="26"/>
      <c r="E31" s="26">
        <v>0</v>
      </c>
      <c r="F31" s="14"/>
    </row>
    <row r="32" spans="1:6">
      <c r="A32" s="6"/>
      <c r="B32" s="13"/>
      <c r="C32" s="7"/>
      <c r="D32" s="32"/>
      <c r="E32" s="32"/>
    </row>
    <row r="33" spans="1:4">
      <c r="B33" s="10"/>
    </row>
    <row r="36" spans="1:4">
      <c r="A36" s="34"/>
      <c r="B36" s="35" t="s">
        <v>33</v>
      </c>
      <c r="C36" s="36" t="s">
        <v>34</v>
      </c>
      <c r="D36" s="37" t="s">
        <v>35</v>
      </c>
    </row>
    <row r="37" spans="1:4">
      <c r="A37" s="38" t="s">
        <v>36</v>
      </c>
      <c r="B37" s="39"/>
      <c r="C37" s="42"/>
      <c r="D37" s="43"/>
    </row>
    <row r="38" spans="1:4">
      <c r="A38" s="40" t="s">
        <v>37</v>
      </c>
      <c r="B38" s="41"/>
      <c r="C38" s="44">
        <v>7111.32</v>
      </c>
      <c r="D38" s="45">
        <v>11788</v>
      </c>
    </row>
    <row r="39" spans="1:4">
      <c r="A39" s="38"/>
      <c r="B39" s="39" t="s">
        <v>20</v>
      </c>
      <c r="C39" s="42">
        <f>SUM(C37:C38)</f>
        <v>7111.32</v>
      </c>
      <c r="D39" s="43">
        <f>SUM(D37:D38)</f>
        <v>11788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2025-02-12T07:01:53Z</dcterms:modified>
</cp:coreProperties>
</file>