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7"/>
  <c r="E9"/>
  <c r="D23"/>
  <c r="C23"/>
  <c r="E8"/>
  <c r="E22"/>
  <c r="E23" s="1"/>
  <c r="D11"/>
  <c r="C11"/>
  <c r="E10"/>
  <c r="E25" l="1"/>
  <c r="E13"/>
  <c r="E11"/>
  <c r="E24" s="1"/>
  <c r="E14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<sst xmlns="http://schemas.openxmlformats.org/spreadsheetml/2006/main" count="28" uniqueCount="28">
  <si>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</si>
  <si>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</si>
  <si>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</si>
  <si>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</si>
  <si>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</si>
  <si>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</si>
  <si>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</si>
  <si>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</si>
  <si>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</si>
  <si>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</si>
  <si>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</si>
  <si>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</si>
  <si>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 Киевская д.80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</si>
  <si>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</si>
  <si>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</si>
  <si>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</si>
  <si>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</si>
  <si>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</si>
  <si>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</si>
  <si>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</si>
  <si>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</si>
  <si>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</si>
  <si>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</si>
  <si>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</si>
  <si>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</si>
  <si>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</si>
  <si>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</si>
  <si>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УК "Наш Лужский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</si>
</sst>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3" fillId="0" borderId="0" xfId="0" applyFont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31"/>
  <sheetViews>
    <sheetView tabSelected="1" view="pageLayout" workbookViewId="0">
      <selection activeCell="A2" sqref="A2:E28"/>
    </sheetView>
  </sheetViews>
  <sheetFormatPr defaultRowHeight="15"/>
  <cols>
    <col min="2" max="2" width="41.28515625" customWidth="1"/>
    <col min="3" max="3" width="11.140625" customWidth="1"/>
    <col min="4" max="4" width="10.5703125" customWidth="1"/>
    <col min="5" max="5" width="15.7109375" customWidth="1"/>
  </cols>
  <sheetData>
    <row r="2" spans="1:5">
      <c r="A2" s="1" t="s">
        <v>27</v>
      </c>
    </row>
    <row r="4" spans="1:5">
      <c r="A4" s="2" t="s">
        <v>12</v>
      </c>
      <c r="B4" s="3"/>
      <c r="C4" s="3" t="s">
        <v>0</v>
      </c>
      <c r="D4" s="3" t="s">
        <v>1</v>
      </c>
      <c r="E4" s="3" t="s">
        <v>2</v>
      </c>
    </row>
    <row r="5" spans="1:5">
      <c r="A5" s="4"/>
      <c r="B5" s="5">
        <v>192.8</v>
      </c>
      <c r="C5" s="6"/>
      <c r="D5" s="6"/>
      <c r="E5" s="6"/>
    </row>
    <row r="6" spans="1:5">
      <c r="A6" s="7"/>
      <c r="B6" s="8" t="s">
        <v>3</v>
      </c>
      <c r="C6" s="9" t="s">
        <v>4</v>
      </c>
      <c r="D6" s="9" t="s">
        <v>5</v>
      </c>
      <c r="E6" s="9" t="s">
        <v>6</v>
      </c>
    </row>
    <row r="7" spans="1:5">
      <c r="A7" s="7" t="s">
        <v>10</v>
      </c>
      <c r="B7" s="11"/>
      <c r="C7" s="14">
        <v>10311</v>
      </c>
      <c r="D7" s="14">
        <v>8274</v>
      </c>
      <c r="E7" s="15">
        <f>D7-1193</f>
        <v>7081</v>
      </c>
    </row>
    <row r="8" spans="1:5">
      <c r="A8" s="7" t="s">
        <v>13</v>
      </c>
      <c r="B8" s="11"/>
      <c r="C8" s="14">
        <v>4797</v>
      </c>
      <c r="D8" s="14">
        <v>3849</v>
      </c>
      <c r="E8" s="15">
        <f>D8</f>
        <v>3849</v>
      </c>
    </row>
    <row r="9" spans="1:5">
      <c r="A9" s="7" t="s">
        <v>11</v>
      </c>
      <c r="B9" s="11"/>
      <c r="C9" s="14">
        <v>12504</v>
      </c>
      <c r="D9" s="14">
        <v>10309</v>
      </c>
      <c r="E9" s="15">
        <f>D9</f>
        <v>10309</v>
      </c>
    </row>
    <row r="10" spans="1:5">
      <c r="A10" s="16" t="s">
        <v>14</v>
      </c>
      <c r="B10" s="11"/>
      <c r="C10" s="17"/>
      <c r="D10" s="14"/>
      <c r="E10" s="15">
        <f>C10</f>
        <v>0</v>
      </c>
    </row>
    <row r="11" spans="1:5">
      <c r="A11" s="7"/>
      <c r="B11" s="8" t="s">
        <v>15</v>
      </c>
      <c r="C11" s="18">
        <f>SUM(C7:C10)</f>
        <v>27612</v>
      </c>
      <c r="D11" s="18">
        <f>SUM(D7:D10)</f>
        <v>22432</v>
      </c>
      <c r="E11" s="19">
        <f>SUM(E7:E10)</f>
        <v>21239</v>
      </c>
    </row>
    <row r="12" spans="1:5">
      <c r="A12" s="10" t="s">
        <v>16</v>
      </c>
      <c r="B12" s="11"/>
      <c r="C12" s="18"/>
      <c r="D12" s="18"/>
      <c r="E12" s="15"/>
    </row>
    <row r="13" spans="1:5">
      <c r="A13" s="10" t="s">
        <v>9</v>
      </c>
      <c r="B13" s="11"/>
      <c r="C13" s="19"/>
      <c r="D13" s="19"/>
      <c r="E13" s="15">
        <f>(D23+D11)*1%</f>
        <v>235.31</v>
      </c>
    </row>
    <row r="14" spans="1:5">
      <c r="A14" s="10" t="s">
        <v>17</v>
      </c>
      <c r="B14" s="11"/>
      <c r="C14" s="19"/>
      <c r="D14" s="19"/>
      <c r="E14" s="15">
        <f>C11*10%</f>
        <v>2761.2000000000003</v>
      </c>
    </row>
    <row r="15" spans="1:5">
      <c r="A15" s="16" t="s">
        <v>18</v>
      </c>
      <c r="B15" s="20"/>
      <c r="C15" s="19"/>
      <c r="D15" s="19"/>
      <c r="E15" s="15">
        <f>B5*8.2*1.15</f>
        <v>1818.1039999999998</v>
      </c>
    </row>
    <row r="16" spans="1:5">
      <c r="A16" s="7" t="s">
        <v>19</v>
      </c>
      <c r="B16" s="11"/>
      <c r="C16" s="19"/>
      <c r="D16" s="19"/>
      <c r="E16" s="15">
        <f>B5*7*1.07</f>
        <v>1444.0720000000001</v>
      </c>
    </row>
    <row r="17" spans="1:7">
      <c r="A17" s="7" t="s">
        <v>20</v>
      </c>
      <c r="B17" s="11"/>
      <c r="C17" s="19"/>
      <c r="D17" s="19"/>
      <c r="E17" s="15">
        <f>B5*5*1.1</f>
        <v>1060.4000000000001</v>
      </c>
    </row>
    <row r="18" spans="1:7">
      <c r="A18" s="7" t="s">
        <v>8</v>
      </c>
      <c r="B18" s="11"/>
      <c r="C18" s="19"/>
      <c r="D18" s="19"/>
      <c r="E18" s="15">
        <f>B5*6*1.1</f>
        <v>1272.4800000000002</v>
      </c>
    </row>
    <row r="19" spans="1:7">
      <c r="A19" s="7" t="s">
        <v>7</v>
      </c>
      <c r="B19" s="11"/>
      <c r="C19" s="19"/>
      <c r="D19" s="19"/>
      <c r="E19" s="15">
        <f>B5*2.71*1.07</f>
        <v>559.06216000000006</v>
      </c>
    </row>
    <row r="20" spans="1:7">
      <c r="A20" s="16" t="s">
        <v>21</v>
      </c>
      <c r="B20" s="11"/>
      <c r="C20" s="19"/>
      <c r="D20" s="19"/>
      <c r="E20" s="15"/>
    </row>
    <row r="21" spans="1:7">
      <c r="A21" s="16"/>
      <c r="B21" s="11"/>
      <c r="C21" s="19"/>
      <c r="D21" s="19"/>
      <c r="E21" s="15"/>
    </row>
    <row r="22" spans="1:7">
      <c r="A22" s="10" t="s">
        <v>22</v>
      </c>
      <c r="B22" s="8"/>
      <c r="C22" s="21">
        <v>1380</v>
      </c>
      <c r="D22" s="21">
        <v>1099</v>
      </c>
      <c r="E22" s="21">
        <f>C22</f>
        <v>1380</v>
      </c>
    </row>
    <row r="23" spans="1:7">
      <c r="A23" s="10"/>
      <c r="B23" s="11" t="s">
        <v>23</v>
      </c>
      <c r="C23" s="19">
        <f>C22</f>
        <v>1380</v>
      </c>
      <c r="D23" s="19">
        <f>D22</f>
        <v>1099</v>
      </c>
      <c r="E23" s="19">
        <f>SUM(E22:E22)</f>
        <v>1380</v>
      </c>
      <c r="G23" s="13"/>
    </row>
    <row r="24" spans="1:7">
      <c r="A24" s="10"/>
      <c r="B24" s="11" t="s">
        <v>24</v>
      </c>
      <c r="C24" s="21"/>
      <c r="D24" s="21"/>
      <c r="E24" s="19">
        <f>E11+E23</f>
        <v>22619</v>
      </c>
    </row>
    <row r="25" spans="1:7">
      <c r="A25" s="10" t="s">
        <v>25</v>
      </c>
      <c r="B25" s="8"/>
      <c r="C25" s="21"/>
      <c r="D25" s="21"/>
      <c r="E25" s="19">
        <f>C11-D11</f>
        <v>5180</v>
      </c>
    </row>
    <row r="26" spans="1:7">
      <c r="A26" s="4"/>
      <c r="B26" s="5"/>
      <c r="C26" s="22"/>
      <c r="D26" s="22"/>
      <c r="E26" s="22"/>
    </row>
    <row r="27" spans="1:7">
      <c r="A27" s="23" t="s">
        <v>26</v>
      </c>
      <c r="B27" s="24"/>
      <c r="C27" s="19"/>
      <c r="D27" s="19"/>
      <c r="E27" s="19">
        <v>0</v>
      </c>
    </row>
    <row r="30" spans="1:7">
      <c r="A30" s="12"/>
      <c r="B30" s="12"/>
    </row>
    <row r="31" spans="1:7">
      <c r="A31" s="12"/>
      <c r="B31" s="1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2025-01-31T08:42:22Z</dcterms:modified>
</cp:coreProperties>
</file>