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6"/>
  <c r="E21"/>
  <c r="E20"/>
  <c r="E19"/>
  <c r="E18"/>
  <c r="E17"/>
  <c r="E15"/>
  <c r="E24"/>
  <c r="E29"/>
  <c r="E14" l="1"/>
  <c r="E25"/>
  <c r="E7"/>
  <c r="E28"/>
  <c r="E27"/>
  <c r="D9"/>
  <c r="C9"/>
  <c r="E12" s="1"/>
  <c r="E8"/>
  <c r="D30" l="1"/>
  <c r="E11" s="1"/>
  <c r="C30"/>
  <c r="E9"/>
  <c r="E26"/>
  <c r="E30" s="1"/>
  <c r="E31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<sst xmlns="http://schemas.openxmlformats.org/spreadsheetml/2006/main" count="36" uniqueCount="36">
  <si>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</si>
  <si>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</si>
  <si>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</si>
  <si>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</si>
  <si>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</si>
  <si>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</si>
  <si>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</si>
  <si>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</si>
  <si>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</si>
  <si>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</si>
  <si>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</si>
  <si>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</si>
  <si>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</si>
  <si>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</si>
  <si>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</si>
  <si>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</si>
  <si>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</si>
  <si>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</si>
  <si>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</si>
  <si>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</si>
  <si>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</si>
  <si>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</si>
  <si>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</si>
  <si>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</si>
  <si>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</si>
  <si>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ул.Миккели д.1/1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</si>
  <si>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</si>
  <si>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</si>
  <si>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</si>
  <si>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</si>
  <si>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</si>
  <si>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обслуживание лифта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</si>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</sst>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6"/>
    </sheetView>
  </sheetViews>
  <sheetFormatPr defaultRowHeight="15"/>
  <cols>
    <col min="1" max="1" width="14.5703125" customWidth="1"/>
    <col min="2" max="2" width="38.140625" customWidth="1"/>
    <col min="3" max="3" width="12.7109375" customWidth="1"/>
    <col min="4" max="4" width="13.28515625" customWidth="1"/>
    <col min="5" max="5" width="12.7109375" customWidth="1"/>
    <col min="7" max="7" width="11.42578125" bestFit="1" customWidth="1"/>
    <col min="9" max="9" width="11.42578125" bestFit="1" customWidth="1"/>
  </cols>
  <sheetData>
    <row r="1" spans="1:7">
      <c r="A1" s="1" t="s">
        <v>35</v>
      </c>
    </row>
    <row r="3" spans="1:7">
      <c r="A3" s="6" t="s">
        <v>25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5585.8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646608</v>
      </c>
      <c r="D6" s="19">
        <v>638079</v>
      </c>
      <c r="E6" s="20">
        <f>D6</f>
        <v>638079</v>
      </c>
    </row>
    <row r="7" spans="1:7">
      <c r="A7" s="13" t="s">
        <v>16</v>
      </c>
      <c r="B7" s="18"/>
      <c r="C7" s="19">
        <v>856026</v>
      </c>
      <c r="D7" s="19">
        <v>842554</v>
      </c>
      <c r="E7" s="20">
        <f>D7</f>
        <v>842554</v>
      </c>
    </row>
    <row r="8" spans="1:7">
      <c r="A8" s="17" t="s">
        <v>6</v>
      </c>
      <c r="B8" s="18"/>
      <c r="C8" s="16">
        <v>25816</v>
      </c>
      <c r="D8" s="19">
        <v>25494</v>
      </c>
      <c r="E8" s="20">
        <f>C8</f>
        <v>25816</v>
      </c>
    </row>
    <row r="9" spans="1:7">
      <c r="A9" s="13"/>
      <c r="B9" s="14" t="s">
        <v>17</v>
      </c>
      <c r="C9" s="21">
        <f>SUM(C6:C8)</f>
        <v>1528450</v>
      </c>
      <c r="D9" s="21">
        <f>SUM(D6:D8)</f>
        <v>1506127</v>
      </c>
      <c r="E9" s="22">
        <f>SUM(E6:E8)</f>
        <v>1506449</v>
      </c>
      <c r="F9" s="32"/>
    </row>
    <row r="10" spans="1:7">
      <c r="A10" s="23" t="s">
        <v>18</v>
      </c>
      <c r="B10" s="18"/>
      <c r="C10" s="21"/>
      <c r="D10" s="21"/>
      <c r="E10" s="20"/>
      <c r="F10" s="32"/>
    </row>
    <row r="11" spans="1:7">
      <c r="A11" s="23" t="s">
        <v>4</v>
      </c>
      <c r="B11" s="18"/>
      <c r="C11" s="22"/>
      <c r="D11" s="22"/>
      <c r="E11" s="20">
        <f>(D30+D9)*1%</f>
        <v>17037.05</v>
      </c>
      <c r="G11" s="32"/>
    </row>
    <row r="12" spans="1:7">
      <c r="A12" s="17" t="s">
        <v>26</v>
      </c>
      <c r="B12" s="18"/>
      <c r="C12" s="22"/>
      <c r="D12" s="22"/>
      <c r="E12" s="20">
        <f>C9*16%</f>
        <v>244552</v>
      </c>
    </row>
    <row r="13" spans="1:7">
      <c r="A13" s="17" t="s">
        <v>33</v>
      </c>
      <c r="B13" s="18"/>
      <c r="C13" s="22"/>
      <c r="D13" s="22"/>
      <c r="E13" s="20">
        <f>9.03*12*B4</f>
        <v>605277.28799999994</v>
      </c>
    </row>
    <row r="14" spans="1:7">
      <c r="A14" s="17" t="s">
        <v>34</v>
      </c>
      <c r="B14" s="18"/>
      <c r="C14" s="22"/>
      <c r="D14" s="22"/>
      <c r="E14" s="20">
        <f>B4*12.8</f>
        <v>71498.240000000005</v>
      </c>
    </row>
    <row r="15" spans="1:7">
      <c r="A15" s="13" t="s">
        <v>32</v>
      </c>
      <c r="B15" s="18"/>
      <c r="C15" s="22"/>
      <c r="D15" s="22"/>
      <c r="E15" s="20">
        <f>B4*12.46</f>
        <v>69599.068000000014</v>
      </c>
    </row>
    <row r="16" spans="1:7">
      <c r="A16" s="13" t="s">
        <v>31</v>
      </c>
      <c r="B16" s="18"/>
      <c r="C16" s="22"/>
      <c r="D16" s="22"/>
      <c r="E16" s="20">
        <v>181000</v>
      </c>
      <c r="G16" s="32"/>
    </row>
    <row r="17" spans="1:8">
      <c r="A17" s="17" t="s">
        <v>7</v>
      </c>
      <c r="B17" s="24"/>
      <c r="C17" s="22"/>
      <c r="D17" s="22"/>
      <c r="E17" s="20">
        <f>B4*10.06</f>
        <v>56193.148000000001</v>
      </c>
    </row>
    <row r="18" spans="1:8">
      <c r="A18" s="13" t="s">
        <v>8</v>
      </c>
      <c r="B18" s="18"/>
      <c r="C18" s="22"/>
      <c r="D18" s="22"/>
      <c r="E18" s="20">
        <f>B4*8.08</f>
        <v>45133.264000000003</v>
      </c>
      <c r="G18" s="32"/>
    </row>
    <row r="19" spans="1:8">
      <c r="A19" s="13" t="s">
        <v>19</v>
      </c>
      <c r="B19" s="18"/>
      <c r="C19" s="22"/>
      <c r="D19" s="22"/>
      <c r="E19" s="20">
        <f>B4*6</f>
        <v>33514.800000000003</v>
      </c>
    </row>
    <row r="20" spans="1:8">
      <c r="A20" s="13" t="s">
        <v>27</v>
      </c>
      <c r="B20" s="18"/>
      <c r="C20" s="22"/>
      <c r="D20" s="22"/>
      <c r="E20" s="20">
        <f>B4*7</f>
        <v>39100.6</v>
      </c>
    </row>
    <row r="21" spans="1:8">
      <c r="A21" s="13" t="s">
        <v>28</v>
      </c>
      <c r="B21" s="18"/>
      <c r="C21" s="22"/>
      <c r="D21" s="22"/>
      <c r="E21" s="20">
        <f>B4*3.71</f>
        <v>20723.317999999999</v>
      </c>
      <c r="G21" s="32"/>
      <c r="H21" s="32"/>
    </row>
    <row r="22" spans="1:8">
      <c r="A22" s="17" t="s">
        <v>20</v>
      </c>
      <c r="B22" s="18"/>
      <c r="C22" s="22"/>
      <c r="D22" s="22"/>
      <c r="E22" s="20">
        <v>273683</v>
      </c>
    </row>
    <row r="23" spans="1:8">
      <c r="A23" s="17"/>
      <c r="B23" s="18"/>
      <c r="C23" s="22"/>
      <c r="D23" s="22"/>
      <c r="E23" s="20"/>
    </row>
    <row r="24" spans="1:8" ht="15.75">
      <c r="A24" s="26" t="s">
        <v>10</v>
      </c>
      <c r="B24" s="14"/>
      <c r="C24" s="25">
        <v>9802</v>
      </c>
      <c r="D24" s="25">
        <v>9507</v>
      </c>
      <c r="E24" s="25">
        <f>C24</f>
        <v>9802</v>
      </c>
    </row>
    <row r="25" spans="1:8" ht="15.75">
      <c r="A25" s="26" t="s">
        <v>29</v>
      </c>
      <c r="B25" s="14"/>
      <c r="C25" s="25">
        <v>27055</v>
      </c>
      <c r="D25" s="25">
        <v>26315</v>
      </c>
      <c r="E25" s="25">
        <f t="shared" ref="E25:E28" si="0">C25</f>
        <v>27055</v>
      </c>
    </row>
    <row r="26" spans="1:8">
      <c r="A26" s="23" t="s">
        <v>9</v>
      </c>
      <c r="B26" s="14"/>
      <c r="C26" s="25">
        <v>65456</v>
      </c>
      <c r="D26" s="25">
        <v>64589</v>
      </c>
      <c r="E26" s="25">
        <f t="shared" si="0"/>
        <v>65456</v>
      </c>
    </row>
    <row r="27" spans="1:8">
      <c r="A27" s="3" t="s">
        <v>21</v>
      </c>
      <c r="B27" s="4"/>
      <c r="C27" s="5">
        <v>43508</v>
      </c>
      <c r="D27" s="5">
        <v>41707</v>
      </c>
      <c r="E27" s="5">
        <f t="shared" si="0"/>
        <v>43508</v>
      </c>
    </row>
    <row r="28" spans="1:8">
      <c r="A28" s="23" t="s">
        <v>22</v>
      </c>
      <c r="B28" s="14"/>
      <c r="C28" s="25">
        <v>9047</v>
      </c>
      <c r="D28" s="25">
        <v>8749</v>
      </c>
      <c r="E28" s="25">
        <f t="shared" si="0"/>
        <v>9047</v>
      </c>
    </row>
    <row r="29" spans="1:8">
      <c r="A29" s="3" t="s">
        <v>23</v>
      </c>
      <c r="B29" s="4"/>
      <c r="C29" s="5">
        <v>47274</v>
      </c>
      <c r="D29" s="5">
        <v>46711</v>
      </c>
      <c r="E29" s="5">
        <f>C29</f>
        <v>47274</v>
      </c>
    </row>
    <row r="30" spans="1:8">
      <c r="A30" s="23"/>
      <c r="B30" s="18" t="s">
        <v>30</v>
      </c>
      <c r="C30" s="22">
        <f>SUM(C24:C29)</f>
        <v>202142</v>
      </c>
      <c r="D30" s="22">
        <f>SUM(D24:D29)</f>
        <v>197578</v>
      </c>
      <c r="E30" s="22">
        <f>SUM(E24:E29)</f>
        <v>202142</v>
      </c>
    </row>
    <row r="31" spans="1:8">
      <c r="A31" s="23"/>
      <c r="B31" s="18" t="s">
        <v>24</v>
      </c>
      <c r="C31" s="25"/>
      <c r="D31" s="25"/>
      <c r="E31" s="22">
        <f>E30+E9</f>
        <v>1708591</v>
      </c>
    </row>
    <row r="32" spans="1:8">
      <c r="A32" s="23" t="s">
        <v>11</v>
      </c>
      <c r="B32" s="14"/>
      <c r="C32" s="25"/>
      <c r="D32" s="25"/>
      <c r="E32" s="22"/>
    </row>
    <row r="33" spans="1:5">
      <c r="A33" s="29"/>
      <c r="B33" s="30"/>
      <c r="C33" s="31"/>
      <c r="D33" s="31"/>
      <c r="E33" s="31"/>
    </row>
    <row r="34" spans="1:5">
      <c r="A34" s="27" t="s">
        <v>12</v>
      </c>
      <c r="B34" s="28"/>
      <c r="C34" s="22"/>
      <c r="D34" s="22"/>
      <c r="E34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2025-02-17T06:07:53Z</dcterms:modified>
</cp:coreProperties>
</file>