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14"/>
  <c r="E7"/>
  <c r="D23"/>
  <c r="C23"/>
  <c r="E22"/>
  <c r="E23" s="1"/>
  <c r="C10"/>
  <c r="E9"/>
  <c r="E8"/>
  <c r="D10" l="1"/>
  <c r="E12" s="1"/>
  <c r="E10"/>
  <c r="E24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<sst xmlns="http://schemas.openxmlformats.org/spreadsheetml/2006/main" count="29" uniqueCount="29">
  <si>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</si>
  <si>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</si>
  <si>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</si>
  <si>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</si>
  <si>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</si>
  <si>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</si>
  <si>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</si>
  <si>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</si>
  <si>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</si>
  <si>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ул.Победы д.24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</si>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</sst>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3" borderId="5" xfId="0" applyFont="1" applyFill="1" applyBorder="1" applyAlignment="1"/>
    <xf numFmtId="0" fontId="4" fillId="3" borderId="10" xfId="0" applyFont="1" applyFill="1" applyBorder="1" applyAlignment="1"/>
    <xf numFmtId="0" fontId="5" fillId="3" borderId="8" xfId="0" applyFont="1" applyFill="1" applyBorder="1"/>
    <xf numFmtId="0" fontId="3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7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2" xfId="0" applyBorder="1"/>
    <xf numFmtId="3" fontId="0" fillId="0" borderId="0" xfId="0" applyNumberFormat="1"/>
    <xf numFmtId="0" fontId="5" fillId="0" borderId="1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29"/>
    </sheetView>
  </sheetViews>
  <sheetFormatPr defaultRowHeight="15"/>
  <cols>
    <col min="2" max="2" width="44.140625" customWidth="1"/>
    <col min="3" max="3" width="12.85546875" customWidth="1"/>
    <col min="4" max="4" width="11.28515625" customWidth="1"/>
    <col min="5" max="5" width="16.7109375" customWidth="1"/>
  </cols>
  <sheetData>
    <row r="1" spans="1:7">
      <c r="A1" s="1" t="s">
        <v>28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81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37">
        <v>4325</v>
      </c>
      <c r="D6" s="37">
        <v>4325</v>
      </c>
      <c r="E6" s="38">
        <f>D6*40%+2351</f>
        <v>4081</v>
      </c>
    </row>
    <row r="7" spans="1:7">
      <c r="A7" s="8" t="s">
        <v>14</v>
      </c>
      <c r="B7" s="12"/>
      <c r="C7" s="37">
        <v>2012</v>
      </c>
      <c r="D7" s="37">
        <v>2012</v>
      </c>
      <c r="E7" s="38">
        <f>D7</f>
        <v>2012</v>
      </c>
    </row>
    <row r="8" spans="1:7">
      <c r="A8" s="8" t="s">
        <v>8</v>
      </c>
      <c r="B8" s="12"/>
      <c r="C8" s="37">
        <v>2620</v>
      </c>
      <c r="D8" s="37">
        <v>2745</v>
      </c>
      <c r="E8" s="38">
        <f>D8</f>
        <v>2745</v>
      </c>
      <c r="G8" s="51"/>
    </row>
    <row r="9" spans="1:7">
      <c r="A9" s="39" t="s">
        <v>15</v>
      </c>
      <c r="B9" s="12"/>
      <c r="C9" s="40"/>
      <c r="D9" s="37"/>
      <c r="E9" s="38">
        <f>C9</f>
        <v>0</v>
      </c>
    </row>
    <row r="10" spans="1:7">
      <c r="A10" s="8"/>
      <c r="B10" s="9" t="s">
        <v>16</v>
      </c>
      <c r="C10" s="41">
        <f>SUM(C6:C9)</f>
        <v>8957</v>
      </c>
      <c r="D10" s="41">
        <f>SUM(D6:D9)</f>
        <v>9082</v>
      </c>
      <c r="E10" s="42">
        <f>SUM(E6:E9)</f>
        <v>8838</v>
      </c>
    </row>
    <row r="11" spans="1:7">
      <c r="A11" s="11" t="s">
        <v>17</v>
      </c>
      <c r="B11" s="12"/>
      <c r="C11" s="41"/>
      <c r="D11" s="41"/>
      <c r="E11" s="38"/>
      <c r="F11" s="51"/>
    </row>
    <row r="12" spans="1:7">
      <c r="A12" s="11" t="s">
        <v>5</v>
      </c>
      <c r="B12" s="12"/>
      <c r="C12" s="42"/>
      <c r="D12" s="42"/>
      <c r="E12" s="38">
        <f>(D23+D10)*1%</f>
        <v>90.820000000000007</v>
      </c>
    </row>
    <row r="13" spans="1:7">
      <c r="A13" s="11" t="s">
        <v>18</v>
      </c>
      <c r="B13" s="12"/>
      <c r="C13" s="42"/>
      <c r="D13" s="42"/>
      <c r="E13" s="38">
        <f>C10*10%</f>
        <v>895.7</v>
      </c>
      <c r="F13" s="51"/>
    </row>
    <row r="14" spans="1:7">
      <c r="A14" s="39" t="s">
        <v>27</v>
      </c>
      <c r="B14" s="12"/>
      <c r="C14" s="42"/>
      <c r="D14" s="42"/>
      <c r="E14" s="38">
        <f>B4*12.8</f>
        <v>1036.8</v>
      </c>
    </row>
    <row r="15" spans="1:7">
      <c r="A15" s="39" t="s">
        <v>19</v>
      </c>
      <c r="B15" s="43"/>
      <c r="C15" s="42"/>
      <c r="D15" s="42"/>
      <c r="E15" s="38">
        <f>B4*8.2*1.15</f>
        <v>763.82999999999981</v>
      </c>
    </row>
    <row r="16" spans="1:7">
      <c r="A16" s="8" t="s">
        <v>20</v>
      </c>
      <c r="B16" s="12"/>
      <c r="C16" s="42"/>
      <c r="D16" s="42"/>
      <c r="E16" s="38">
        <f>B4*7*1.07</f>
        <v>606.69000000000005</v>
      </c>
    </row>
    <row r="17" spans="1:7">
      <c r="A17" s="8" t="s">
        <v>21</v>
      </c>
      <c r="B17" s="12"/>
      <c r="C17" s="42"/>
      <c r="D17" s="42"/>
      <c r="E17" s="38">
        <f>B4*5*1.1</f>
        <v>445.50000000000006</v>
      </c>
    </row>
    <row r="18" spans="1:7">
      <c r="A18" s="8" t="s">
        <v>4</v>
      </c>
      <c r="B18" s="12"/>
      <c r="C18" s="42"/>
      <c r="D18" s="42"/>
      <c r="E18" s="38">
        <f>B4*6*1.1</f>
        <v>534.6</v>
      </c>
    </row>
    <row r="19" spans="1:7">
      <c r="A19" s="8" t="s">
        <v>3</v>
      </c>
      <c r="B19" s="12"/>
      <c r="C19" s="42"/>
      <c r="D19" s="42"/>
      <c r="E19" s="38">
        <f>B4*2.71*1.07</f>
        <v>234.87569999999999</v>
      </c>
    </row>
    <row r="20" spans="1:7">
      <c r="A20" s="39" t="s">
        <v>7</v>
      </c>
      <c r="B20" s="12"/>
      <c r="C20" s="42"/>
      <c r="D20" s="42"/>
      <c r="E20" s="38"/>
    </row>
    <row r="21" spans="1:7">
      <c r="A21" s="39"/>
      <c r="B21" s="12"/>
      <c r="C21" s="42"/>
      <c r="D21" s="42"/>
      <c r="E21" s="38"/>
    </row>
    <row r="22" spans="1:7">
      <c r="A22" s="11" t="s">
        <v>22</v>
      </c>
      <c r="B22" s="9"/>
      <c r="C22" s="44"/>
      <c r="D22" s="44"/>
      <c r="E22" s="44">
        <f>C22</f>
        <v>0</v>
      </c>
    </row>
    <row r="23" spans="1:7">
      <c r="A23" s="11"/>
      <c r="B23" s="12" t="s">
        <v>23</v>
      </c>
      <c r="C23" s="42">
        <f>SUM(C22:C22)</f>
        <v>0</v>
      </c>
      <c r="D23" s="42">
        <f>SUM(D22:D22)</f>
        <v>0</v>
      </c>
      <c r="E23" s="42">
        <f>SUM(E22:E22)</f>
        <v>0</v>
      </c>
    </row>
    <row r="24" spans="1:7">
      <c r="A24" s="11"/>
      <c r="B24" s="12" t="s">
        <v>24</v>
      </c>
      <c r="C24" s="44"/>
      <c r="D24" s="44"/>
      <c r="E24" s="42">
        <f>E10+E23</f>
        <v>8838</v>
      </c>
      <c r="G24" s="34"/>
    </row>
    <row r="25" spans="1:7">
      <c r="A25" s="11" t="s">
        <v>25</v>
      </c>
      <c r="B25" s="9"/>
      <c r="C25" s="44"/>
      <c r="D25" s="44"/>
      <c r="E25" s="42"/>
    </row>
    <row r="26" spans="1:7">
      <c r="A26" s="45"/>
      <c r="B26" s="46"/>
      <c r="C26" s="47"/>
      <c r="D26" s="47"/>
      <c r="E26" s="47"/>
    </row>
    <row r="27" spans="1:7">
      <c r="A27" s="48" t="s">
        <v>26</v>
      </c>
      <c r="B27" s="49"/>
      <c r="C27" s="42"/>
      <c r="D27" s="42"/>
      <c r="E27" s="42"/>
    </row>
    <row r="28" spans="1:7">
      <c r="A28" s="45"/>
      <c r="B28" s="50"/>
      <c r="C28" s="46"/>
      <c r="D28" s="7"/>
      <c r="E28" s="47"/>
    </row>
    <row r="30" spans="1:7">
      <c r="A30" s="36"/>
      <c r="B30" s="36"/>
    </row>
    <row r="31" spans="1:7">
      <c r="A31" s="36"/>
      <c r="B31" s="36"/>
    </row>
    <row r="32" spans="1:7">
      <c r="A32" s="35"/>
      <c r="B32" s="3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3"/>
  <sheetViews>
    <sheetView view="pageLayout" workbookViewId="0">
      <selection activeCell="AF16" sqref="AF16"/>
    </sheetView>
  </sheetViews>
  <sheetFormatPr defaultRowHeight="15"/>
  <cols>
    <col min="3" max="3" width="9.140625" customWidth="1"/>
    <col min="4" max="4" width="0.140625" customWidth="1"/>
    <col min="5" max="11" width="9.140625" hidden="1" customWidth="1"/>
    <col min="12" max="12" width="0.140625" customWidth="1"/>
    <col min="13" max="23" width="9.140625" hidden="1" customWidth="1"/>
  </cols>
  <sheetData>
    <row r="1" spans="1:2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5"/>
      <c r="Z1" s="15"/>
      <c r="AA1" s="15"/>
      <c r="AB1" s="16"/>
    </row>
    <row r="2" spans="1:28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1:28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</row>
    <row r="5" spans="1:28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</row>
    <row r="11" spans="1:28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</row>
    <row r="12" spans="1:28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</row>
    <row r="14" spans="1:28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28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</row>
    <row r="16" spans="1:28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23" spans="1:28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</sheetData>
  <mergeCells count="2">
    <mergeCell ref="A17:AB17"/>
    <mergeCell ref="A23:A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2025-02-03T12:26:41Z</dcterms:modified>
</cp:coreProperties>
</file>