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7" i="1"/>
  <c r="E23"/>
  <c r="E19"/>
  <c r="E18"/>
  <c r="E17"/>
  <c r="E16"/>
  <c r="E15"/>
  <c r="E14"/>
  <c r="E8"/>
  <c r="E6"/>
  <c r="E7"/>
  <c r="E22"/>
  <c r="E9"/>
  <c r="D10"/>
  <c r="C10"/>
  <c r="E13" s="1"/>
  <c r="E10" l="1"/>
  <c r="E24" s="1"/>
  <c r="E25"/>
  <c r="E12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<sst xmlns="http://schemas.openxmlformats.org/spreadsheetml/2006/main" count="29" uniqueCount="29">
  <si>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</si>
  <si>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</si>
  <si>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</si>
  <si>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автотранспортные расходы</t>
  </si>
  <si>
    <t>аренда</t>
  </si>
  <si>
    <t>налог на доход</t>
  </si>
  <si>
    <t>текущий ремонт</t>
  </si>
  <si>
    <t>работы,материалы</t>
  </si>
  <si>
    <t>вывоз ЖБО</t>
  </si>
  <si>
    <t>ул.Сергиевская д.28</t>
  </si>
  <si>
    <t>гр.1</t>
  </si>
  <si>
    <t>гр.3</t>
  </si>
  <si>
    <t>гр.4</t>
  </si>
  <si>
    <t>гр.5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</si>
  <si>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</si>
  <si>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</si>
  <si>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</si>
  <si>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</si>
  <si>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</si>
  <si>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</si>
  <si>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</si>
  <si>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</si>
  <si>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</si>
  <si>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</si>
  <si>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</si>
  <si>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</si>
  <si>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</si>
  <si>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услуги по эксплуатации,ремонту,содержаниюОИД</t>
  </si>
  <si>
    <t>Отчет об исполнении ООО УК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</si>
</sst>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2" xfId="0" applyBorder="1"/>
    <xf numFmtId="0" fontId="0" fillId="0" borderId="8" xfId="0" applyBorder="1"/>
    <xf numFmtId="0" fontId="0" fillId="0" borderId="3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view="pageLayout" workbookViewId="0">
      <selection sqref="A1:E30"/>
    </sheetView>
  </sheetViews>
  <sheetFormatPr defaultRowHeight="15"/>
  <cols>
    <col min="2" max="2" width="45.42578125" customWidth="1"/>
    <col min="3" max="3" width="11" customWidth="1"/>
    <col min="4" max="4" width="10" customWidth="1"/>
    <col min="5" max="5" width="15.42578125" customWidth="1"/>
  </cols>
  <sheetData>
    <row r="1" spans="1:7">
      <c r="A1" s="1" t="s">
        <v>28</v>
      </c>
    </row>
    <row r="3" spans="1:7">
      <c r="A3" s="2" t="s">
        <v>9</v>
      </c>
      <c r="B3" s="3"/>
      <c r="C3" s="4" t="s">
        <v>0</v>
      </c>
      <c r="D3" s="4" t="s">
        <v>1</v>
      </c>
      <c r="E3" s="4" t="s">
        <v>2</v>
      </c>
    </row>
    <row r="4" spans="1:7">
      <c r="A4" s="5"/>
      <c r="B4" s="6">
        <v>200.2</v>
      </c>
      <c r="C4" s="7"/>
      <c r="D4" s="7"/>
      <c r="E4" s="7"/>
    </row>
    <row r="5" spans="1:7">
      <c r="A5" s="8"/>
      <c r="B5" s="9" t="s">
        <v>10</v>
      </c>
      <c r="C5" s="10" t="s">
        <v>11</v>
      </c>
      <c r="D5" s="10" t="s">
        <v>12</v>
      </c>
      <c r="E5" s="10" t="s">
        <v>13</v>
      </c>
    </row>
    <row r="6" spans="1:7">
      <c r="A6" s="8" t="s">
        <v>6</v>
      </c>
      <c r="B6" s="12"/>
      <c r="C6" s="17">
        <v>10691</v>
      </c>
      <c r="D6" s="17">
        <v>10640</v>
      </c>
      <c r="E6" s="18">
        <f>C6*30%+7263</f>
        <v>10470.299999999999</v>
      </c>
    </row>
    <row r="7" spans="1:7">
      <c r="A7" s="8" t="s">
        <v>14</v>
      </c>
      <c r="B7" s="12"/>
      <c r="C7" s="17">
        <v>4973</v>
      </c>
      <c r="D7" s="17">
        <v>4949</v>
      </c>
      <c r="E7" s="18">
        <f>D7</f>
        <v>4949</v>
      </c>
    </row>
    <row r="8" spans="1:7">
      <c r="A8" s="8" t="s">
        <v>8</v>
      </c>
      <c r="B8" s="12"/>
      <c r="C8" s="17">
        <v>3395</v>
      </c>
      <c r="D8" s="17">
        <v>3426</v>
      </c>
      <c r="E8" s="18">
        <f>D8</f>
        <v>3426</v>
      </c>
      <c r="F8" s="28"/>
    </row>
    <row r="9" spans="1:7">
      <c r="A9" s="19" t="s">
        <v>15</v>
      </c>
      <c r="B9" s="12"/>
      <c r="C9" s="20">
        <v>793</v>
      </c>
      <c r="D9" s="17">
        <v>789</v>
      </c>
      <c r="E9" s="18">
        <f>D9</f>
        <v>789</v>
      </c>
    </row>
    <row r="10" spans="1:7">
      <c r="A10" s="8"/>
      <c r="B10" s="9" t="s">
        <v>16</v>
      </c>
      <c r="C10" s="21">
        <f>SUM(C6:C9)</f>
        <v>19852</v>
      </c>
      <c r="D10" s="21">
        <f>SUM(D6:D9)</f>
        <v>19804</v>
      </c>
      <c r="E10" s="22">
        <f>SUM(E6:E9)</f>
        <v>19634.3</v>
      </c>
      <c r="G10" s="28"/>
    </row>
    <row r="11" spans="1:7">
      <c r="A11" s="11" t="s">
        <v>17</v>
      </c>
      <c r="B11" s="12"/>
      <c r="C11" s="21"/>
      <c r="D11" s="21"/>
      <c r="E11" s="18"/>
    </row>
    <row r="12" spans="1:7">
      <c r="A12" s="11" t="s">
        <v>5</v>
      </c>
      <c r="B12" s="12"/>
      <c r="C12" s="22"/>
      <c r="D12" s="22"/>
      <c r="E12" s="18">
        <f>(D23+D10)*1%</f>
        <v>203.81</v>
      </c>
    </row>
    <row r="13" spans="1:7">
      <c r="A13" s="11" t="s">
        <v>18</v>
      </c>
      <c r="B13" s="12"/>
      <c r="C13" s="22"/>
      <c r="D13" s="22"/>
      <c r="E13" s="18">
        <f>C10*20%</f>
        <v>3970.4</v>
      </c>
    </row>
    <row r="14" spans="1:7">
      <c r="A14" s="19" t="s">
        <v>27</v>
      </c>
      <c r="B14" s="12"/>
      <c r="C14" s="22"/>
      <c r="D14" s="22"/>
      <c r="E14" s="18">
        <f>B4*12.8*1.15</f>
        <v>2946.9439999999995</v>
      </c>
    </row>
    <row r="15" spans="1:7">
      <c r="A15" s="19" t="s">
        <v>19</v>
      </c>
      <c r="B15" s="23"/>
      <c r="C15" s="22"/>
      <c r="D15" s="22"/>
      <c r="E15" s="18">
        <f>B4*8.2*1.15</f>
        <v>1887.8859999999997</v>
      </c>
    </row>
    <row r="16" spans="1:7">
      <c r="A16" s="8" t="s">
        <v>20</v>
      </c>
      <c r="B16" s="12"/>
      <c r="C16" s="22"/>
      <c r="D16" s="22"/>
      <c r="E16" s="18">
        <f>B4*7*1.07</f>
        <v>1499.498</v>
      </c>
    </row>
    <row r="17" spans="1:8">
      <c r="A17" s="8" t="s">
        <v>21</v>
      </c>
      <c r="B17" s="12"/>
      <c r="C17" s="22"/>
      <c r="D17" s="22"/>
      <c r="E17" s="18">
        <f>B4*5*1.1</f>
        <v>1101.1000000000001</v>
      </c>
    </row>
    <row r="18" spans="1:8">
      <c r="A18" s="8" t="s">
        <v>4</v>
      </c>
      <c r="B18" s="12"/>
      <c r="C18" s="22"/>
      <c r="D18" s="22"/>
      <c r="E18" s="18">
        <f>B4*6*1.1</f>
        <v>1321.32</v>
      </c>
      <c r="F18" s="28"/>
      <c r="G18" s="28"/>
    </row>
    <row r="19" spans="1:8">
      <c r="A19" s="8" t="s">
        <v>3</v>
      </c>
      <c r="B19" s="12"/>
      <c r="C19" s="22"/>
      <c r="D19" s="22"/>
      <c r="E19" s="18">
        <f>B4*2.71*1.07</f>
        <v>580.51993999999991</v>
      </c>
    </row>
    <row r="20" spans="1:8">
      <c r="A20" s="19" t="s">
        <v>7</v>
      </c>
      <c r="B20" s="12"/>
      <c r="C20" s="22"/>
      <c r="D20" s="22"/>
      <c r="E20" s="18"/>
    </row>
    <row r="21" spans="1:8">
      <c r="A21" s="19"/>
      <c r="B21" s="12"/>
      <c r="C21" s="22"/>
      <c r="D21" s="22"/>
      <c r="E21" s="18"/>
      <c r="G21" s="13"/>
    </row>
    <row r="22" spans="1:8">
      <c r="A22" s="11" t="s">
        <v>22</v>
      </c>
      <c r="B22" s="9"/>
      <c r="C22" s="24"/>
      <c r="D22" s="24"/>
      <c r="E22" s="24">
        <f>D22</f>
        <v>0</v>
      </c>
    </row>
    <row r="23" spans="1:8">
      <c r="A23" s="11"/>
      <c r="B23" s="12" t="s">
        <v>23</v>
      </c>
      <c r="C23" s="22">
        <v>586</v>
      </c>
      <c r="D23" s="22">
        <v>577</v>
      </c>
      <c r="E23" s="22">
        <f>C23</f>
        <v>586</v>
      </c>
    </row>
    <row r="24" spans="1:8">
      <c r="A24" s="11"/>
      <c r="B24" s="12" t="s">
        <v>24</v>
      </c>
      <c r="C24" s="24"/>
      <c r="D24" s="24"/>
      <c r="E24" s="22">
        <f>E10+E23</f>
        <v>20220.3</v>
      </c>
      <c r="G24" s="13"/>
      <c r="H24" s="13"/>
    </row>
    <row r="25" spans="1:8">
      <c r="A25" s="11" t="s">
        <v>25</v>
      </c>
      <c r="B25" s="9"/>
      <c r="C25" s="24"/>
      <c r="D25" s="24"/>
      <c r="E25" s="22">
        <f>C10-D10</f>
        <v>48</v>
      </c>
    </row>
    <row r="26" spans="1:8">
      <c r="A26" s="14"/>
      <c r="B26" s="16"/>
      <c r="C26" s="25"/>
      <c r="D26" s="25"/>
      <c r="E26" s="25"/>
    </row>
    <row r="27" spans="1:8">
      <c r="A27" s="26" t="s">
        <v>26</v>
      </c>
      <c r="B27" s="27"/>
      <c r="C27" s="22"/>
      <c r="D27" s="22"/>
      <c r="E27" s="22">
        <f>D10+D23-E24</f>
        <v>160.70000000000073</v>
      </c>
    </row>
    <row r="28" spans="1:8">
      <c r="A28" s="14"/>
      <c r="B28" s="15"/>
      <c r="C28" s="16"/>
      <c r="D28" s="7"/>
      <c r="E28" s="25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2025-01-22T06:35:56Z</dcterms:modified>
</cp:coreProperties>
</file>