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13" i="1"/>
  <c r="E20"/>
  <c r="E19"/>
  <c r="E18"/>
  <c r="E17"/>
  <c r="E16"/>
  <c r="E14"/>
  <c r="E8"/>
  <c r="E15"/>
  <c r="E23"/>
  <c r="D29"/>
  <c r="C29"/>
  <c r="E28"/>
  <c r="E27"/>
  <c r="E26"/>
  <c r="E25"/>
  <c r="E24"/>
  <c r="D10"/>
  <c r="C10"/>
  <c r="E9"/>
  <c r="E29" l="1"/>
  <c r="E12"/>
  <c r="E10"/>
  <c r="E30" l="1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<sst xmlns="http://schemas.openxmlformats.org/spreadsheetml/2006/main" count="37" uniqueCount="37">
  <si>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</si>
  <si>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</si>
  <si>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</si>
  <si>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</si>
  <si>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</si>
  <si>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</si>
  <si>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</si>
  <si>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</si>
  <si>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Городок д.5/26</t>
  </si>
  <si>
    <t xml:space="preserve"> 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</si>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</sst>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1" fillId="0" borderId="6" xfId="0" applyFont="1" applyBorder="1"/>
    <xf numFmtId="0" fontId="0" fillId="0" borderId="11" xfId="0" applyBorder="1"/>
    <xf numFmtId="0" fontId="1" fillId="0" borderId="10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2" fontId="0" fillId="0" borderId="0" xfId="0" applyNumberFormat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7"/>
  <sheetViews>
    <sheetView tabSelected="1" showWhiteSpace="0" view="pageLayout" workbookViewId="0">
      <selection activeCell="A2" sqref="A2:E33"/>
    </sheetView>
  </sheetViews>
  <sheetFormatPr defaultRowHeight="15"/>
  <cols>
    <col min="1" max="1" width="14.42578125" customWidth="1"/>
    <col min="2" max="2" width="38.85546875" customWidth="1"/>
    <col min="3" max="3" width="16.140625" customWidth="1"/>
    <col min="4" max="4" width="12" customWidth="1"/>
    <col min="5" max="5" width="15.85546875" customWidth="1"/>
    <col min="6" max="6" width="10.7109375" bestFit="1" customWidth="1"/>
    <col min="7" max="7" width="9.7109375" bestFit="1" customWidth="1"/>
    <col min="8" max="9" width="11.42578125" bestFit="1" customWidth="1"/>
  </cols>
  <sheetData>
    <row r="2" spans="1:9">
      <c r="A2" s="1" t="s">
        <v>36</v>
      </c>
    </row>
    <row r="4" spans="1:9">
      <c r="A4" s="18" t="s">
        <v>8</v>
      </c>
      <c r="B4" s="19"/>
      <c r="C4" s="2" t="s">
        <v>0</v>
      </c>
      <c r="D4" s="2" t="s">
        <v>1</v>
      </c>
      <c r="E4" s="13" t="s">
        <v>17</v>
      </c>
    </row>
    <row r="5" spans="1:9">
      <c r="A5" s="3" t="s">
        <v>18</v>
      </c>
      <c r="B5" s="4">
        <v>1995.82</v>
      </c>
      <c r="C5" s="5"/>
      <c r="D5" s="5"/>
      <c r="E5" s="20" t="s">
        <v>19</v>
      </c>
    </row>
    <row r="6" spans="1:9">
      <c r="A6" s="6"/>
      <c r="B6" s="7" t="s">
        <v>2</v>
      </c>
      <c r="C6" s="21" t="s">
        <v>3</v>
      </c>
      <c r="D6" s="21" t="s">
        <v>4</v>
      </c>
      <c r="E6" s="21" t="s">
        <v>5</v>
      </c>
    </row>
    <row r="7" spans="1:9">
      <c r="A7" s="6" t="s">
        <v>7</v>
      </c>
      <c r="B7" s="9"/>
      <c r="C7" s="23">
        <v>201696</v>
      </c>
      <c r="D7" s="23">
        <v>180931</v>
      </c>
      <c r="E7" s="15">
        <v>177580</v>
      </c>
    </row>
    <row r="8" spans="1:9">
      <c r="A8" s="6" t="s">
        <v>20</v>
      </c>
      <c r="B8" s="9"/>
      <c r="C8" s="23">
        <v>266863</v>
      </c>
      <c r="D8" s="23">
        <v>234178</v>
      </c>
      <c r="E8" s="15">
        <f>D8</f>
        <v>234178</v>
      </c>
      <c r="I8" s="17"/>
    </row>
    <row r="9" spans="1:9">
      <c r="A9" s="14" t="s">
        <v>10</v>
      </c>
      <c r="B9" s="9"/>
      <c r="C9" s="22">
        <v>9174</v>
      </c>
      <c r="D9" s="23">
        <v>8238</v>
      </c>
      <c r="E9" s="15">
        <f>D9</f>
        <v>8238</v>
      </c>
    </row>
    <row r="10" spans="1:9">
      <c r="A10" s="6"/>
      <c r="B10" s="7" t="s">
        <v>21</v>
      </c>
      <c r="C10" s="24">
        <f>SUM(C7:C9)</f>
        <v>477733</v>
      </c>
      <c r="D10" s="24">
        <f>SUM(D7:D9)</f>
        <v>423347</v>
      </c>
      <c r="E10" s="25">
        <f>SUM(E7:E9)</f>
        <v>419996</v>
      </c>
      <c r="F10" s="31"/>
    </row>
    <row r="11" spans="1:9">
      <c r="A11" s="8" t="s">
        <v>22</v>
      </c>
      <c r="B11" s="9"/>
      <c r="C11" s="24"/>
      <c r="D11" s="24"/>
      <c r="E11" s="15"/>
    </row>
    <row r="12" spans="1:9">
      <c r="A12" s="8" t="s">
        <v>6</v>
      </c>
      <c r="B12" s="9"/>
      <c r="C12" s="25"/>
      <c r="D12" s="25"/>
      <c r="E12" s="15">
        <f>(D29+D10)*1%</f>
        <v>4342.7300000000005</v>
      </c>
    </row>
    <row r="13" spans="1:9">
      <c r="A13" s="14" t="s">
        <v>29</v>
      </c>
      <c r="B13" s="9"/>
      <c r="C13" s="25"/>
      <c r="D13" s="25"/>
      <c r="E13" s="15">
        <f>C10*15%</f>
        <v>71659.95</v>
      </c>
    </row>
    <row r="14" spans="1:9">
      <c r="A14" s="14" t="s">
        <v>34</v>
      </c>
      <c r="B14" s="9"/>
      <c r="C14" s="25"/>
      <c r="D14" s="25"/>
      <c r="E14" s="15">
        <f>7.56*B5*12</f>
        <v>181060.79039999997</v>
      </c>
      <c r="F14" s="31"/>
    </row>
    <row r="15" spans="1:9">
      <c r="A15" s="14" t="s">
        <v>35</v>
      </c>
      <c r="B15" s="9"/>
      <c r="C15" s="25"/>
      <c r="D15" s="25"/>
      <c r="E15" s="15">
        <f>B5*12.8</f>
        <v>25546.495999999999</v>
      </c>
    </row>
    <row r="16" spans="1:9">
      <c r="A16" s="14" t="s">
        <v>11</v>
      </c>
      <c r="B16" s="26"/>
      <c r="C16" s="25"/>
      <c r="D16" s="25"/>
      <c r="E16" s="15">
        <f>B5*10.06</f>
        <v>20077.949199999999</v>
      </c>
    </row>
    <row r="17" spans="1:9">
      <c r="A17" s="6" t="s">
        <v>12</v>
      </c>
      <c r="B17" s="9"/>
      <c r="C17" s="25"/>
      <c r="D17" s="25"/>
      <c r="E17" s="15">
        <f>B5*8.08</f>
        <v>16126.2256</v>
      </c>
    </row>
    <row r="18" spans="1:9">
      <c r="A18" s="6" t="s">
        <v>23</v>
      </c>
      <c r="B18" s="9"/>
      <c r="C18" s="25"/>
      <c r="D18" s="25"/>
      <c r="E18" s="15">
        <f>B5*6</f>
        <v>11974.92</v>
      </c>
      <c r="I18" s="12"/>
    </row>
    <row r="19" spans="1:9">
      <c r="A19" s="6" t="s">
        <v>30</v>
      </c>
      <c r="B19" s="9"/>
      <c r="C19" s="25"/>
      <c r="D19" s="25"/>
      <c r="E19" s="15">
        <f>B5*7</f>
        <v>13970.74</v>
      </c>
      <c r="I19" s="12"/>
    </row>
    <row r="20" spans="1:9">
      <c r="A20" s="6" t="s">
        <v>31</v>
      </c>
      <c r="B20" s="9"/>
      <c r="C20" s="25"/>
      <c r="D20" s="25"/>
      <c r="E20" s="15">
        <f>B5*3.71</f>
        <v>7404.4921999999997</v>
      </c>
    </row>
    <row r="21" spans="1:9">
      <c r="A21" s="14" t="s">
        <v>24</v>
      </c>
      <c r="B21" s="9"/>
      <c r="C21" s="25"/>
      <c r="D21" s="25"/>
      <c r="E21" s="15">
        <v>59594</v>
      </c>
      <c r="I21" s="12"/>
    </row>
    <row r="22" spans="1:9">
      <c r="A22" s="14"/>
      <c r="B22" s="9"/>
      <c r="C22" s="25"/>
      <c r="D22" s="25"/>
      <c r="E22" s="15"/>
      <c r="G22" s="12"/>
    </row>
    <row r="23" spans="1:9" ht="15.75">
      <c r="A23" s="27" t="s">
        <v>14</v>
      </c>
      <c r="B23" s="7"/>
      <c r="C23" s="16">
        <v>2826</v>
      </c>
      <c r="D23" s="16">
        <v>2035</v>
      </c>
      <c r="E23" s="16">
        <f>D23</f>
        <v>2035</v>
      </c>
    </row>
    <row r="24" spans="1:9" ht="15.75">
      <c r="A24" s="27" t="s">
        <v>32</v>
      </c>
      <c r="B24" s="7"/>
      <c r="C24" s="16">
        <v>4048</v>
      </c>
      <c r="D24" s="16">
        <v>2922</v>
      </c>
      <c r="E24" s="16">
        <f t="shared" ref="E24:E28" si="0">C24</f>
        <v>4048</v>
      </c>
    </row>
    <row r="25" spans="1:9">
      <c r="A25" s="8" t="s">
        <v>13</v>
      </c>
      <c r="B25" s="7"/>
      <c r="C25" s="16">
        <v>6142</v>
      </c>
      <c r="D25" s="16">
        <v>5969</v>
      </c>
      <c r="E25" s="16">
        <f t="shared" si="0"/>
        <v>6142</v>
      </c>
    </row>
    <row r="26" spans="1:9">
      <c r="A26" s="11" t="s">
        <v>25</v>
      </c>
      <c r="B26" s="10"/>
      <c r="C26" s="28"/>
      <c r="D26" s="28"/>
      <c r="E26" s="28">
        <f t="shared" si="0"/>
        <v>0</v>
      </c>
    </row>
    <row r="27" spans="1:9">
      <c r="A27" s="8" t="s">
        <v>26</v>
      </c>
      <c r="B27" s="7"/>
      <c r="C27" s="16"/>
      <c r="D27" s="16"/>
      <c r="E27" s="16">
        <f t="shared" si="0"/>
        <v>0</v>
      </c>
    </row>
    <row r="28" spans="1:9">
      <c r="A28" s="11" t="s">
        <v>27</v>
      </c>
      <c r="B28" s="10"/>
      <c r="C28" s="28"/>
      <c r="D28" s="28"/>
      <c r="E28" s="28">
        <f t="shared" si="0"/>
        <v>0</v>
      </c>
    </row>
    <row r="29" spans="1:9">
      <c r="A29" s="8"/>
      <c r="B29" s="9" t="s">
        <v>33</v>
      </c>
      <c r="C29" s="25">
        <f>SUM(C23:C28)</f>
        <v>13016</v>
      </c>
      <c r="D29" s="25">
        <f>SUM(D23:D28)</f>
        <v>10926</v>
      </c>
      <c r="E29" s="25">
        <f>SUM(E23:E28)</f>
        <v>12225</v>
      </c>
    </row>
    <row r="30" spans="1:9">
      <c r="A30" s="8"/>
      <c r="B30" s="9" t="s">
        <v>28</v>
      </c>
      <c r="C30" s="16"/>
      <c r="D30" s="16"/>
      <c r="E30" s="25">
        <f>E29+E10</f>
        <v>432221</v>
      </c>
    </row>
    <row r="31" spans="1:9">
      <c r="A31" s="8" t="s">
        <v>15</v>
      </c>
      <c r="B31" s="7"/>
      <c r="C31" s="16"/>
      <c r="D31" s="16"/>
      <c r="E31" s="25"/>
    </row>
    <row r="32" spans="1:9">
      <c r="A32" s="29" t="s">
        <v>16</v>
      </c>
      <c r="B32" s="30"/>
      <c r="C32" s="25"/>
      <c r="D32" s="25"/>
      <c r="E32" s="25"/>
    </row>
    <row r="37" spans="5:5">
      <c r="E37" t="s">
        <v>9</v>
      </c>
    </row>
  </sheetData>
  <pageMargins left="0.23622047244094491" right="0.23622047244094491" top="0.15748031496062992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2025-02-19T07:17:44Z</dcterms:modified>
</cp:coreProperties>
</file>