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8" i="1"/>
  <c r="E6"/>
  <c r="E12"/>
  <c r="E19"/>
  <c r="E18"/>
  <c r="E17"/>
  <c r="E16"/>
  <c r="E15"/>
  <c r="E13"/>
  <c r="E7"/>
  <c r="E14"/>
  <c r="E23"/>
  <c r="E22"/>
  <c r="E24"/>
  <c r="E27"/>
  <c r="E26"/>
  <c r="E25"/>
  <c r="D9"/>
  <c r="C9"/>
  <c r="D28" l="1"/>
  <c r="E11" s="1"/>
  <c r="C28"/>
  <c r="E28"/>
  <c r="E9"/>
  <c r="E30"/>
  <c r="E29" l="1"/>
  <c r="E31" s="1"/>
</calcChain>
</file>

<file path=xl/sharedStrings.xml><?xml version="1.0" encoding="utf-8"?>
<sst xmlns="http://schemas.openxmlformats.org/spreadsheetml/2006/main" count="38" uniqueCount="38">
  <si>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</si>
  <si>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</si>
  <si>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</si>
  <si>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</si>
  <si>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</si>
  <si>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</si>
  <si>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</si>
  <si>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</si>
  <si>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Городок д.5/27</t>
  </si>
  <si>
    <t>исп.Андреева Е.В.</t>
  </si>
  <si>
    <t>тел.2-54-14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</si>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</sst>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13" xfId="0" applyFont="1" applyBorder="1"/>
    <xf numFmtId="4" fontId="1" fillId="0" borderId="13" xfId="0" applyNumberFormat="1" applyFon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view="pageLayout" workbookViewId="0">
      <selection sqref="A1:E32"/>
    </sheetView>
  </sheetViews>
  <sheetFormatPr defaultRowHeight="15"/>
  <cols>
    <col min="1" max="1" width="13.85546875" customWidth="1"/>
    <col min="2" max="2" width="39.85546875" customWidth="1"/>
    <col min="3" max="3" width="13" customWidth="1"/>
    <col min="4" max="4" width="11.42578125" customWidth="1"/>
    <col min="5" max="5" width="16.5703125" customWidth="1"/>
    <col min="8" max="8" width="11.42578125" bestFit="1" customWidth="1"/>
    <col min="10" max="10" width="11.42578125" bestFit="1" customWidth="1"/>
  </cols>
  <sheetData>
    <row r="1" spans="1:7">
      <c r="A1" s="1" t="s">
        <v>37</v>
      </c>
    </row>
    <row r="3" spans="1:7">
      <c r="A3" s="18" t="s">
        <v>8</v>
      </c>
      <c r="B3" s="19"/>
      <c r="C3" s="2" t="s">
        <v>0</v>
      </c>
      <c r="D3" s="2" t="s">
        <v>1</v>
      </c>
      <c r="E3" s="14" t="s">
        <v>18</v>
      </c>
    </row>
    <row r="4" spans="1:7">
      <c r="A4" s="3" t="s">
        <v>19</v>
      </c>
      <c r="B4" s="4">
        <v>2251.9</v>
      </c>
      <c r="C4" s="5"/>
      <c r="D4" s="5"/>
      <c r="E4" s="20" t="s">
        <v>20</v>
      </c>
    </row>
    <row r="5" spans="1:7">
      <c r="A5" s="6"/>
      <c r="B5" s="7" t="s">
        <v>2</v>
      </c>
      <c r="C5" s="21" t="s">
        <v>3</v>
      </c>
      <c r="D5" s="21" t="s">
        <v>4</v>
      </c>
      <c r="E5" s="21" t="s">
        <v>5</v>
      </c>
    </row>
    <row r="6" spans="1:7">
      <c r="A6" s="6" t="s">
        <v>7</v>
      </c>
      <c r="B6" s="11"/>
      <c r="C6" s="23">
        <v>228767</v>
      </c>
      <c r="D6" s="23">
        <v>181400</v>
      </c>
      <c r="E6" s="16">
        <f>D6</f>
        <v>181400</v>
      </c>
    </row>
    <row r="7" spans="1:7">
      <c r="A7" s="6" t="s">
        <v>21</v>
      </c>
      <c r="B7" s="11"/>
      <c r="C7" s="23">
        <v>302681</v>
      </c>
      <c r="D7" s="23">
        <v>243729</v>
      </c>
      <c r="E7" s="16">
        <f>D7</f>
        <v>243729</v>
      </c>
    </row>
    <row r="8" spans="1:7">
      <c r="A8" s="15" t="s">
        <v>11</v>
      </c>
      <c r="B8" s="11"/>
      <c r="C8" s="22">
        <v>10405</v>
      </c>
      <c r="D8" s="23">
        <v>7482</v>
      </c>
      <c r="E8" s="16">
        <f>D8</f>
        <v>7482</v>
      </c>
    </row>
    <row r="9" spans="1:7">
      <c r="A9" s="6"/>
      <c r="B9" s="7" t="s">
        <v>22</v>
      </c>
      <c r="C9" s="24">
        <f>SUM(C6:C8)</f>
        <v>541853</v>
      </c>
      <c r="D9" s="24">
        <f>SUM(D6:D8)</f>
        <v>432611</v>
      </c>
      <c r="E9" s="25">
        <f>SUM(E6:E8)</f>
        <v>432611</v>
      </c>
    </row>
    <row r="10" spans="1:7">
      <c r="A10" s="10" t="s">
        <v>23</v>
      </c>
      <c r="B10" s="11"/>
      <c r="C10" s="24"/>
      <c r="D10" s="24"/>
      <c r="E10" s="16"/>
    </row>
    <row r="11" spans="1:7">
      <c r="A11" s="10" t="s">
        <v>6</v>
      </c>
      <c r="B11" s="11"/>
      <c r="C11" s="25"/>
      <c r="D11" s="25"/>
      <c r="E11" s="16">
        <f>(D28+D9)*1%</f>
        <v>4432.21</v>
      </c>
    </row>
    <row r="12" spans="1:7">
      <c r="A12" s="15" t="s">
        <v>30</v>
      </c>
      <c r="B12" s="11"/>
      <c r="C12" s="25"/>
      <c r="D12" s="25"/>
      <c r="E12" s="16">
        <f>C9*10%</f>
        <v>54185.3</v>
      </c>
      <c r="G12" s="33"/>
    </row>
    <row r="13" spans="1:7">
      <c r="A13" s="15" t="s">
        <v>35</v>
      </c>
      <c r="B13" s="11"/>
      <c r="C13" s="25"/>
      <c r="D13" s="25"/>
      <c r="E13" s="16">
        <f>B4*7.56*12</f>
        <v>204292.36800000002</v>
      </c>
      <c r="G13" s="33"/>
    </row>
    <row r="14" spans="1:7">
      <c r="A14" s="15" t="s">
        <v>36</v>
      </c>
      <c r="B14" s="11"/>
      <c r="C14" s="25"/>
      <c r="D14" s="25"/>
      <c r="E14" s="16">
        <f>B4*12.8</f>
        <v>28824.320000000003</v>
      </c>
    </row>
    <row r="15" spans="1:7">
      <c r="A15" s="15" t="s">
        <v>12</v>
      </c>
      <c r="B15" s="26"/>
      <c r="C15" s="25"/>
      <c r="D15" s="25"/>
      <c r="E15" s="16">
        <f>B4*10.06</f>
        <v>22654.114000000001</v>
      </c>
    </row>
    <row r="16" spans="1:7">
      <c r="A16" s="6" t="s">
        <v>13</v>
      </c>
      <c r="B16" s="11"/>
      <c r="C16" s="25"/>
      <c r="D16" s="25"/>
      <c r="E16" s="16">
        <f>B4*8.08</f>
        <v>18195.352000000003</v>
      </c>
    </row>
    <row r="17" spans="1:7">
      <c r="A17" s="6" t="s">
        <v>24</v>
      </c>
      <c r="B17" s="11"/>
      <c r="C17" s="25"/>
      <c r="D17" s="25"/>
      <c r="E17" s="16">
        <f>B4*6</f>
        <v>13511.400000000001</v>
      </c>
    </row>
    <row r="18" spans="1:7">
      <c r="A18" s="6" t="s">
        <v>31</v>
      </c>
      <c r="B18" s="11"/>
      <c r="C18" s="25"/>
      <c r="D18" s="25"/>
      <c r="E18" s="16">
        <f>B4*7</f>
        <v>15763.300000000001</v>
      </c>
    </row>
    <row r="19" spans="1:7">
      <c r="A19" s="6" t="s">
        <v>32</v>
      </c>
      <c r="B19" s="11"/>
      <c r="C19" s="25"/>
      <c r="D19" s="25"/>
      <c r="E19" s="16">
        <f>B4*3.71</f>
        <v>8354.5490000000009</v>
      </c>
    </row>
    <row r="20" spans="1:7">
      <c r="A20" s="15" t="s">
        <v>25</v>
      </c>
      <c r="B20" s="11"/>
      <c r="C20" s="25"/>
      <c r="D20" s="25"/>
      <c r="E20" s="16">
        <v>64680</v>
      </c>
    </row>
    <row r="21" spans="1:7">
      <c r="A21" s="15"/>
      <c r="B21" s="11"/>
      <c r="C21" s="25"/>
      <c r="D21" s="25"/>
      <c r="E21" s="16"/>
    </row>
    <row r="22" spans="1:7" ht="15.75">
      <c r="A22" s="27" t="s">
        <v>15</v>
      </c>
      <c r="B22" s="7"/>
      <c r="C22" s="17">
        <v>3086</v>
      </c>
      <c r="D22" s="17">
        <v>2181</v>
      </c>
      <c r="E22" s="17">
        <f>D22</f>
        <v>2181</v>
      </c>
    </row>
    <row r="23" spans="1:7" ht="15.75">
      <c r="A23" s="27" t="s">
        <v>33</v>
      </c>
      <c r="B23" s="7"/>
      <c r="C23" s="17">
        <v>4421</v>
      </c>
      <c r="D23" s="17">
        <v>3132</v>
      </c>
      <c r="E23" s="17">
        <f>D23</f>
        <v>3132</v>
      </c>
      <c r="G23" s="13"/>
    </row>
    <row r="24" spans="1:7">
      <c r="A24" s="10" t="s">
        <v>14</v>
      </c>
      <c r="B24" s="7"/>
      <c r="C24" s="17">
        <v>6707</v>
      </c>
      <c r="D24" s="17">
        <v>5297</v>
      </c>
      <c r="E24" s="17">
        <f>D24</f>
        <v>5297</v>
      </c>
    </row>
    <row r="25" spans="1:7">
      <c r="A25" s="8" t="s">
        <v>26</v>
      </c>
      <c r="B25" s="9"/>
      <c r="C25" s="28"/>
      <c r="D25" s="28"/>
      <c r="E25" s="28">
        <f t="shared" ref="E25:E27" si="0">C25</f>
        <v>0</v>
      </c>
    </row>
    <row r="26" spans="1:7">
      <c r="A26" s="10" t="s">
        <v>27</v>
      </c>
      <c r="B26" s="7"/>
      <c r="C26" s="17"/>
      <c r="D26" s="17"/>
      <c r="E26" s="17">
        <f t="shared" si="0"/>
        <v>0</v>
      </c>
    </row>
    <row r="27" spans="1:7">
      <c r="A27" s="8" t="s">
        <v>28</v>
      </c>
      <c r="B27" s="9"/>
      <c r="C27" s="28"/>
      <c r="D27" s="28"/>
      <c r="E27" s="28">
        <f t="shared" si="0"/>
        <v>0</v>
      </c>
    </row>
    <row r="28" spans="1:7">
      <c r="A28" s="10"/>
      <c r="B28" s="11" t="s">
        <v>34</v>
      </c>
      <c r="C28" s="25">
        <f>SUM(C22:C27)</f>
        <v>14214</v>
      </c>
      <c r="D28" s="25">
        <f>SUM(D22:D27)</f>
        <v>10610</v>
      </c>
      <c r="E28" s="25">
        <f>SUM(E22:E27)</f>
        <v>10610</v>
      </c>
    </row>
    <row r="29" spans="1:7">
      <c r="A29" s="10"/>
      <c r="B29" s="11" t="s">
        <v>29</v>
      </c>
      <c r="C29" s="17"/>
      <c r="D29" s="17"/>
      <c r="E29" s="25">
        <f>E28+E9</f>
        <v>443221</v>
      </c>
    </row>
    <row r="30" spans="1:7">
      <c r="A30" s="10" t="s">
        <v>16</v>
      </c>
      <c r="B30" s="7"/>
      <c r="C30" s="17"/>
      <c r="D30" s="17"/>
      <c r="E30" s="25">
        <f>C9-D9</f>
        <v>109242</v>
      </c>
    </row>
    <row r="31" spans="1:7">
      <c r="A31" s="29" t="s">
        <v>17</v>
      </c>
      <c r="B31" s="30"/>
      <c r="C31" s="25"/>
      <c r="D31" s="25"/>
      <c r="E31" s="25">
        <f>D28+D9-E29</f>
        <v>0</v>
      </c>
    </row>
    <row r="32" spans="1:7">
      <c r="A32" s="31"/>
      <c r="B32" s="31"/>
      <c r="C32" s="32"/>
      <c r="D32" s="32"/>
      <c r="E32" s="32"/>
    </row>
    <row r="40" spans="1:2">
      <c r="A40" s="12" t="s">
        <v>9</v>
      </c>
      <c r="B40" s="12"/>
    </row>
    <row r="41" spans="1:2">
      <c r="A41" s="12" t="s">
        <v>10</v>
      </c>
      <c r="B41" s="12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2025-02-19T07:23:20Z</dcterms:modified>
</cp:coreProperties>
</file>