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14" i="1"/>
  <c r="E8"/>
  <c r="E19"/>
  <c r="E18"/>
  <c r="E17"/>
  <c r="E16"/>
  <c r="E15"/>
  <c r="E13"/>
  <c r="E12"/>
  <c r="E22"/>
  <c r="E26"/>
  <c r="E25"/>
  <c r="E24"/>
  <c r="D9"/>
  <c r="C9"/>
  <c r="E7"/>
  <c r="D28" l="1"/>
  <c r="E11" s="1"/>
  <c r="C28"/>
  <c r="E23"/>
  <c r="E27"/>
  <c r="E30"/>
  <c r="E9"/>
  <c r="E28" l="1"/>
  <c r="E29" s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<sst xmlns="http://schemas.openxmlformats.org/spreadsheetml/2006/main" count="36" uniqueCount="36">
  <si>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</si>
  <si>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</si>
  <si>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</si>
  <si>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гр.3</t>
  </si>
  <si>
    <t>гр.4</t>
  </si>
  <si>
    <t>гр.5</t>
  </si>
  <si>
    <t>пр.Володарского д.36</t>
  </si>
  <si>
    <t>текущий ремонт</t>
  </si>
  <si>
    <t>Техническое обслуживание ВДГО</t>
  </si>
  <si>
    <t>Аварийная служба</t>
  </si>
  <si>
    <t>Услуги ЕИРЦ</t>
  </si>
  <si>
    <t>налог на доход</t>
  </si>
  <si>
    <t>задолженность населения на конец отчетного периода</t>
  </si>
  <si>
    <t>остаток, перерасход на конец отчетного периода</t>
  </si>
  <si>
    <t>СОИ электроэнергия</t>
  </si>
  <si>
    <t>СОИ ХВС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</si>
  <si>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</si>
  <si>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</si>
  <si>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</si>
  <si>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</si>
  <si>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</si>
  <si>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</si>
  <si>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</si>
  <si>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</si>
  <si>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</si>
  <si>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</si>
  <si>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</si>
  <si>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</si>
  <si>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</si>
  <si>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</si>
  <si>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</si>
  <si>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</si>
  <si>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</si>
  <si>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ОДПУ( поверка,обслуживание)</t>
  </si>
  <si>
    <t>Отчет об исполнении ООО"Наш Лужский  Дом" договора управления  за 2024 год</t>
  </si>
  <si>
    <t>услуги по 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</si>
</sst>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1" fillId="0" borderId="7" xfId="0" applyNumberFormat="1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9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0" fillId="0" borderId="6" xfId="0" applyFont="1" applyBorder="1"/>
    <xf numFmtId="0" fontId="1" fillId="0" borderId="10" xfId="0" applyFont="1" applyBorder="1"/>
    <xf numFmtId="0" fontId="1" fillId="0" borderId="0" xfId="0" applyFont="1" applyBorder="1"/>
    <xf numFmtId="4" fontId="1" fillId="0" borderId="0" xfId="0" applyNumberFormat="1" applyFont="1" applyBorder="1"/>
    <xf numFmtId="0" fontId="0" fillId="0" borderId="0" xfId="0" applyBorder="1"/>
    <xf numFmtId="4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showWhiteSpace="0" view="pageLayout" workbookViewId="0">
      <selection sqref="A1:E32"/>
    </sheetView>
  </sheetViews>
  <sheetFormatPr defaultRowHeight="15"/>
  <cols>
    <col min="1" max="1" width="15" customWidth="1"/>
    <col min="2" max="2" width="39.7109375" customWidth="1"/>
    <col min="3" max="3" width="12.42578125" customWidth="1"/>
    <col min="4" max="4" width="13.7109375" customWidth="1"/>
    <col min="5" max="5" width="16.42578125" customWidth="1"/>
    <col min="7" max="7" width="10.5703125" bestFit="1" customWidth="1"/>
  </cols>
  <sheetData>
    <row r="1" spans="1:9">
      <c r="A1" s="1" t="s">
        <v>34</v>
      </c>
    </row>
    <row r="3" spans="1:9">
      <c r="A3" s="2" t="s">
        <v>6</v>
      </c>
      <c r="B3" s="3"/>
      <c r="C3" s="4" t="s">
        <v>0</v>
      </c>
      <c r="D3" s="4" t="s">
        <v>1</v>
      </c>
      <c r="E3" s="11" t="s">
        <v>16</v>
      </c>
    </row>
    <row r="4" spans="1:9">
      <c r="A4" s="5" t="s">
        <v>17</v>
      </c>
      <c r="B4" s="6">
        <v>9898.5</v>
      </c>
      <c r="C4" s="7"/>
      <c r="D4" s="7"/>
      <c r="E4" s="27" t="s">
        <v>18</v>
      </c>
    </row>
    <row r="5" spans="1:9">
      <c r="A5" s="8"/>
      <c r="B5" s="9" t="s">
        <v>2</v>
      </c>
      <c r="C5" s="10" t="s">
        <v>3</v>
      </c>
      <c r="D5" s="10" t="s">
        <v>4</v>
      </c>
      <c r="E5" s="10" t="s">
        <v>5</v>
      </c>
    </row>
    <row r="6" spans="1:9">
      <c r="A6" s="8" t="s">
        <v>7</v>
      </c>
      <c r="B6" s="16"/>
      <c r="C6" s="30">
        <v>1011085</v>
      </c>
      <c r="D6" s="30">
        <v>1021396</v>
      </c>
      <c r="E6" s="19">
        <v>839913</v>
      </c>
    </row>
    <row r="7" spans="1:9">
      <c r="A7" s="8" t="s">
        <v>19</v>
      </c>
      <c r="B7" s="16"/>
      <c r="C7" s="30">
        <v>1337372</v>
      </c>
      <c r="D7" s="30">
        <v>1337281</v>
      </c>
      <c r="E7" s="19">
        <f>D7</f>
        <v>1337281</v>
      </c>
    </row>
    <row r="8" spans="1:9">
      <c r="A8" s="29" t="s">
        <v>8</v>
      </c>
      <c r="B8" s="16"/>
      <c r="C8" s="28">
        <v>45933</v>
      </c>
      <c r="D8" s="30">
        <v>46168</v>
      </c>
      <c r="E8" s="19">
        <f>D8</f>
        <v>46168</v>
      </c>
    </row>
    <row r="9" spans="1:9">
      <c r="A9" s="8"/>
      <c r="B9" s="9" t="s">
        <v>20</v>
      </c>
      <c r="C9" s="31">
        <f>SUM(C6:C8)</f>
        <v>2394390</v>
      </c>
      <c r="D9" s="31">
        <f>SUM(D6:D8)</f>
        <v>2404845</v>
      </c>
      <c r="E9" s="18">
        <f>SUM(E6:E8)</f>
        <v>2223362</v>
      </c>
      <c r="F9" s="26"/>
    </row>
    <row r="10" spans="1:9">
      <c r="A10" s="15" t="s">
        <v>21</v>
      </c>
      <c r="B10" s="16"/>
      <c r="C10" s="31"/>
      <c r="D10" s="31"/>
      <c r="E10" s="19"/>
      <c r="I10" s="26"/>
    </row>
    <row r="11" spans="1:9">
      <c r="A11" s="15" t="s">
        <v>11</v>
      </c>
      <c r="B11" s="16"/>
      <c r="C11" s="18"/>
      <c r="D11" s="18"/>
      <c r="E11" s="19">
        <f>(D28+D9)*1%</f>
        <v>27946.81</v>
      </c>
    </row>
    <row r="12" spans="1:9">
      <c r="A12" s="29" t="s">
        <v>33</v>
      </c>
      <c r="B12" s="16"/>
      <c r="C12" s="18"/>
      <c r="D12" s="18"/>
      <c r="E12" s="19">
        <f>B4*12</f>
        <v>118782</v>
      </c>
      <c r="F12" s="26"/>
    </row>
    <row r="13" spans="1:9">
      <c r="A13" s="8" t="s">
        <v>35</v>
      </c>
      <c r="B13" s="16"/>
      <c r="C13" s="18"/>
      <c r="D13" s="18"/>
      <c r="E13" s="19">
        <f>B4*7.57*12</f>
        <v>899179.74</v>
      </c>
      <c r="F13" s="26"/>
      <c r="G13" s="26"/>
    </row>
    <row r="14" spans="1:9">
      <c r="A14" s="29" t="s">
        <v>28</v>
      </c>
      <c r="B14" s="16"/>
      <c r="C14" s="18"/>
      <c r="D14" s="18"/>
      <c r="E14" s="19">
        <f>C9*20%</f>
        <v>478878</v>
      </c>
      <c r="G14" s="26"/>
    </row>
    <row r="15" spans="1:9">
      <c r="A15" s="29" t="s">
        <v>9</v>
      </c>
      <c r="B15" s="32"/>
      <c r="C15" s="18"/>
      <c r="D15" s="18"/>
      <c r="E15" s="19">
        <f>B4*10.06</f>
        <v>99578.91</v>
      </c>
    </row>
    <row r="16" spans="1:9">
      <c r="A16" s="8" t="s">
        <v>10</v>
      </c>
      <c r="B16" s="16"/>
      <c r="C16" s="18"/>
      <c r="D16" s="18"/>
      <c r="E16" s="19">
        <f>B4*8.08</f>
        <v>79979.88</v>
      </c>
      <c r="F16" s="26"/>
      <c r="G16" s="26"/>
    </row>
    <row r="17" spans="1:7">
      <c r="A17" s="8" t="s">
        <v>22</v>
      </c>
      <c r="B17" s="16"/>
      <c r="C17" s="18"/>
      <c r="D17" s="18"/>
      <c r="E17" s="19">
        <f>B4*6</f>
        <v>59391</v>
      </c>
      <c r="G17" s="26"/>
    </row>
    <row r="18" spans="1:7">
      <c r="A18" s="8" t="s">
        <v>29</v>
      </c>
      <c r="B18" s="16"/>
      <c r="C18" s="18"/>
      <c r="D18" s="18"/>
      <c r="E18" s="19">
        <f>B4*7</f>
        <v>69289.5</v>
      </c>
    </row>
    <row r="19" spans="1:7">
      <c r="A19" s="8" t="s">
        <v>30</v>
      </c>
      <c r="B19" s="16"/>
      <c r="C19" s="18"/>
      <c r="D19" s="18"/>
      <c r="E19" s="19">
        <f>B4*3.71</f>
        <v>36723.434999999998</v>
      </c>
      <c r="G19" s="17"/>
    </row>
    <row r="20" spans="1:7">
      <c r="A20" s="29" t="s">
        <v>23</v>
      </c>
      <c r="B20" s="16"/>
      <c r="C20" s="18"/>
      <c r="D20" s="18"/>
      <c r="E20" s="19">
        <v>307445</v>
      </c>
      <c r="G20" s="17"/>
    </row>
    <row r="21" spans="1:7">
      <c r="A21" s="29"/>
      <c r="B21" s="16"/>
      <c r="C21" s="18"/>
      <c r="D21" s="18"/>
      <c r="E21" s="19"/>
      <c r="G21" s="17"/>
    </row>
    <row r="22" spans="1:7" ht="15.75">
      <c r="A22" s="21" t="s">
        <v>15</v>
      </c>
      <c r="B22" s="9"/>
      <c r="C22" s="20">
        <v>13684</v>
      </c>
      <c r="D22" s="20">
        <v>13419</v>
      </c>
      <c r="E22" s="20">
        <f t="shared" ref="E22:E27" si="0">C22</f>
        <v>13684</v>
      </c>
      <c r="F22" s="17"/>
      <c r="G22" s="17"/>
    </row>
    <row r="23" spans="1:7" ht="15.75">
      <c r="A23" s="21" t="s">
        <v>31</v>
      </c>
      <c r="B23" s="9"/>
      <c r="C23" s="20">
        <v>39283</v>
      </c>
      <c r="D23" s="20">
        <v>38683</v>
      </c>
      <c r="E23" s="20">
        <f t="shared" si="0"/>
        <v>39283</v>
      </c>
      <c r="F23" s="17"/>
      <c r="G23" s="17"/>
    </row>
    <row r="24" spans="1:7">
      <c r="A24" s="15" t="s">
        <v>14</v>
      </c>
      <c r="B24" s="9"/>
      <c r="C24" s="20">
        <v>51384</v>
      </c>
      <c r="D24" s="20">
        <v>53859</v>
      </c>
      <c r="E24" s="20">
        <f t="shared" si="0"/>
        <v>51384</v>
      </c>
    </row>
    <row r="25" spans="1:7">
      <c r="A25" s="33" t="s">
        <v>24</v>
      </c>
      <c r="B25" s="12"/>
      <c r="C25" s="22">
        <v>204536</v>
      </c>
      <c r="D25" s="22">
        <v>186948</v>
      </c>
      <c r="E25" s="22">
        <f t="shared" si="0"/>
        <v>204536</v>
      </c>
    </row>
    <row r="26" spans="1:7">
      <c r="A26" s="15" t="s">
        <v>25</v>
      </c>
      <c r="B26" s="9"/>
      <c r="C26" s="20">
        <v>13684</v>
      </c>
      <c r="D26" s="20">
        <v>13419</v>
      </c>
      <c r="E26" s="20">
        <f t="shared" si="0"/>
        <v>13684</v>
      </c>
    </row>
    <row r="27" spans="1:7">
      <c r="A27" s="33" t="s">
        <v>26</v>
      </c>
      <c r="B27" s="12"/>
      <c r="C27" s="22">
        <v>84108</v>
      </c>
      <c r="D27" s="22">
        <v>83508</v>
      </c>
      <c r="E27" s="22">
        <f t="shared" si="0"/>
        <v>84108</v>
      </c>
    </row>
    <row r="28" spans="1:7">
      <c r="A28" s="15"/>
      <c r="B28" s="16" t="s">
        <v>32</v>
      </c>
      <c r="C28" s="18">
        <f>SUM(C22:C27)</f>
        <v>406679</v>
      </c>
      <c r="D28" s="18">
        <f>SUM(D22:D27)</f>
        <v>389836</v>
      </c>
      <c r="E28" s="18">
        <f>SUM(E22:E27)</f>
        <v>406679</v>
      </c>
    </row>
    <row r="29" spans="1:7">
      <c r="A29" s="15"/>
      <c r="B29" s="16" t="s">
        <v>27</v>
      </c>
      <c r="C29" s="20"/>
      <c r="D29" s="20"/>
      <c r="E29" s="18">
        <f>E28+E9</f>
        <v>2630041</v>
      </c>
    </row>
    <row r="30" spans="1:7">
      <c r="A30" s="15" t="s">
        <v>12</v>
      </c>
      <c r="B30" s="9"/>
      <c r="C30" s="20"/>
      <c r="D30" s="20"/>
      <c r="E30" s="18">
        <f>C9-D9</f>
        <v>-10455</v>
      </c>
    </row>
    <row r="31" spans="1:7">
      <c r="A31" s="13"/>
      <c r="B31" s="14"/>
      <c r="C31" s="23"/>
      <c r="D31" s="23"/>
      <c r="E31" s="23"/>
    </row>
    <row r="32" spans="1:7">
      <c r="A32" s="24" t="s">
        <v>13</v>
      </c>
      <c r="B32" s="25"/>
      <c r="C32" s="18"/>
      <c r="D32" s="18"/>
      <c r="E32" s="18">
        <v>0</v>
      </c>
    </row>
    <row r="33" spans="1:5">
      <c r="A33" s="34"/>
      <c r="B33" s="34"/>
      <c r="C33" s="35"/>
      <c r="D33" s="35"/>
      <c r="E33" s="35"/>
    </row>
    <row r="34" spans="1:5">
      <c r="A34" s="34"/>
      <c r="B34" s="34"/>
      <c r="C34" s="35"/>
      <c r="D34" s="35"/>
      <c r="E34" s="35"/>
    </row>
    <row r="35" spans="1:5">
      <c r="A35" s="36"/>
      <c r="B35" s="36"/>
      <c r="C35" s="37"/>
      <c r="D35" s="37"/>
      <c r="E35" s="37"/>
    </row>
    <row r="36" spans="1:5">
      <c r="A36" s="36"/>
      <c r="B36" s="36"/>
      <c r="C36" s="37"/>
      <c r="D36" s="37"/>
      <c r="E36" s="37"/>
    </row>
    <row r="37" spans="1:5">
      <c r="A37" s="36"/>
      <c r="B37" s="36"/>
      <c r="C37" s="37"/>
      <c r="D37" s="37"/>
      <c r="E37" s="37"/>
    </row>
    <row r="38" spans="1:5">
      <c r="A38" s="36"/>
      <c r="B38" s="36"/>
      <c r="C38" s="37"/>
      <c r="D38" s="37"/>
      <c r="E38" s="37"/>
    </row>
    <row r="39" spans="1:5">
      <c r="A39" s="36"/>
      <c r="B39" s="36"/>
      <c r="C39" s="36"/>
      <c r="D39" s="36"/>
      <c r="E39" s="3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2025-02-10T08:47:58Z</dcterms:modified>
</cp:coreProperties>
</file>