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13" i="1"/>
  <c r="E26"/>
  <c r="E25"/>
  <c r="E20"/>
  <c r="E19"/>
  <c r="E18"/>
  <c r="E17"/>
  <c r="E16"/>
  <c r="E14"/>
  <c r="E15"/>
  <c r="E7"/>
  <c r="D28" l="1"/>
  <c r="C28"/>
  <c r="E27"/>
  <c r="E24"/>
  <c r="E23"/>
  <c r="D10"/>
  <c r="C10"/>
  <c r="E9"/>
  <c r="E8"/>
  <c r="E28" l="1"/>
  <c r="E12"/>
  <c r="E10"/>
  <c r="E30"/>
  <c r="E29" l="1"/>
</calcChain>
</file>

<file path=xl/sharedStrings.xml><?xml version="1.0" encoding="utf-8"?>
<sst xmlns="http://schemas.openxmlformats.org/spreadsheetml/2006/main" count="36" uniqueCount="36">
  <si>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</si>
  <si>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</si>
  <si>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</si>
  <si>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</si>
  <si>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</si>
  <si>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</si>
  <si>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</si>
  <si>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</si>
  <si>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</si>
  <si>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</si>
  <si>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</si>
  <si>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</si>
  <si>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</si>
  <si>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</si>
  <si>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</si>
  <si>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ул.Красноармейская д.36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</si>
  <si>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</si>
  <si>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</si>
  <si>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</si>
  <si>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</si>
  <si>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</si>
  <si>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</si>
  <si>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</si>
  <si>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</si>
  <si>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Всего СОИ:</t>
  </si>
  <si>
    <t>ИТОГО расходы:</t>
  </si>
  <si>
    <t>вывоз ЖБО</t>
  </si>
  <si>
    <t>управление МКД</t>
  </si>
  <si>
    <t>аренда</t>
  </si>
  <si>
    <t>автотранспортные расходы</t>
  </si>
  <si>
    <t>СОИ водоотведение</t>
  </si>
  <si>
    <t>содержание лестничных клеток и придомовой территории</t>
  </si>
  <si>
    <t>услуги по эксплуатации,ремонту,содержаниюОИД</t>
  </si>
  <si>
    <t>ГВС СОИ(к-т на тепловую энергию)</t>
  </si>
  <si>
    <t>ГВС СОИ (к-т на ХВС)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</si>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</sst>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5" xfId="0" applyFont="1" applyBorder="1"/>
    <xf numFmtId="0" fontId="1" fillId="0" borderId="6" xfId="0" applyFont="1" applyBorder="1"/>
    <xf numFmtId="0" fontId="0" fillId="0" borderId="2" xfId="0" applyBorder="1"/>
    <xf numFmtId="0" fontId="0" fillId="0" borderId="3" xfId="0" applyBorder="1"/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/>
    <xf numFmtId="3" fontId="0" fillId="0" borderId="7" xfId="0" applyNumberFormat="1" applyBorder="1"/>
    <xf numFmtId="0" fontId="2" fillId="0" borderId="8" xfId="0" applyFont="1" applyBorder="1"/>
    <xf numFmtId="0" fontId="1" fillId="0" borderId="9" xfId="0" applyFon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tabSelected="1" view="pageLayout" workbookViewId="0">
      <selection sqref="A1:E32"/>
    </sheetView>
  </sheetViews>
  <sheetFormatPr defaultRowHeight="15"/>
  <cols>
    <col min="1" max="1" width="13.7109375" customWidth="1"/>
    <col min="2" max="2" width="38.7109375" customWidth="1"/>
    <col min="3" max="3" width="13.28515625" customWidth="1"/>
    <col min="4" max="4" width="10.28515625" customWidth="1"/>
    <col min="5" max="5" width="15.7109375" customWidth="1"/>
    <col min="9" max="10" width="10" bestFit="1" customWidth="1"/>
  </cols>
  <sheetData>
    <row r="1" spans="1:7">
      <c r="A1" s="1" t="s">
        <v>35</v>
      </c>
    </row>
    <row r="3" spans="1:7">
      <c r="A3" s="17" t="s">
        <v>15</v>
      </c>
      <c r="B3" s="18"/>
      <c r="C3" s="2" t="s">
        <v>0</v>
      </c>
      <c r="D3" s="2" t="s">
        <v>1</v>
      </c>
      <c r="E3" s="13" t="s">
        <v>16</v>
      </c>
    </row>
    <row r="4" spans="1:7">
      <c r="A4" s="3" t="s">
        <v>17</v>
      </c>
      <c r="B4" s="4">
        <v>1097.0999999999999</v>
      </c>
      <c r="C4" s="5"/>
      <c r="D4" s="5"/>
      <c r="E4" s="19" t="s">
        <v>18</v>
      </c>
    </row>
    <row r="5" spans="1:7">
      <c r="A5" s="6"/>
      <c r="B5" s="7" t="s">
        <v>2</v>
      </c>
      <c r="C5" s="20" t="s">
        <v>3</v>
      </c>
      <c r="D5" s="20" t="s">
        <v>4</v>
      </c>
      <c r="E5" s="20" t="s">
        <v>5</v>
      </c>
    </row>
    <row r="6" spans="1:7">
      <c r="A6" s="6" t="s">
        <v>7</v>
      </c>
      <c r="B6" s="9"/>
      <c r="C6" s="22">
        <v>111444</v>
      </c>
      <c r="D6" s="22">
        <v>99837</v>
      </c>
      <c r="E6" s="15">
        <v>92782</v>
      </c>
    </row>
    <row r="7" spans="1:7">
      <c r="A7" s="6" t="s">
        <v>19</v>
      </c>
      <c r="B7" s="9"/>
      <c r="C7" s="22">
        <v>147451</v>
      </c>
      <c r="D7" s="22">
        <v>132239</v>
      </c>
      <c r="E7" s="15">
        <f>D7</f>
        <v>132239</v>
      </c>
    </row>
    <row r="8" spans="1:7">
      <c r="A8" s="6" t="s">
        <v>26</v>
      </c>
      <c r="B8" s="9"/>
      <c r="C8" s="22"/>
      <c r="D8" s="22"/>
      <c r="E8" s="15">
        <f>D8</f>
        <v>0</v>
      </c>
    </row>
    <row r="9" spans="1:7">
      <c r="A9" s="14" t="s">
        <v>8</v>
      </c>
      <c r="B9" s="9"/>
      <c r="C9" s="21">
        <v>5069</v>
      </c>
      <c r="D9" s="22">
        <v>4540</v>
      </c>
      <c r="E9" s="15">
        <f>C9</f>
        <v>5069</v>
      </c>
      <c r="F9" s="29"/>
    </row>
    <row r="10" spans="1:7">
      <c r="A10" s="6"/>
      <c r="B10" s="7" t="s">
        <v>20</v>
      </c>
      <c r="C10" s="23">
        <f>SUM(C6:C9)</f>
        <v>263964</v>
      </c>
      <c r="D10" s="23">
        <f>SUM(D6:D9)</f>
        <v>236616</v>
      </c>
      <c r="E10" s="24">
        <f>SUM(E6:E9)</f>
        <v>230090</v>
      </c>
    </row>
    <row r="11" spans="1:7">
      <c r="A11" s="8" t="s">
        <v>21</v>
      </c>
      <c r="B11" s="9"/>
      <c r="C11" s="23"/>
      <c r="D11" s="23"/>
      <c r="E11" s="15"/>
    </row>
    <row r="12" spans="1:7">
      <c r="A12" s="8" t="s">
        <v>6</v>
      </c>
      <c r="B12" s="9"/>
      <c r="C12" s="24"/>
      <c r="D12" s="24"/>
      <c r="E12" s="15">
        <f>(D28+D10)*1%</f>
        <v>2480.87</v>
      </c>
    </row>
    <row r="13" spans="1:7">
      <c r="A13" s="8" t="s">
        <v>27</v>
      </c>
      <c r="B13" s="9"/>
      <c r="C13" s="24"/>
      <c r="D13" s="24"/>
      <c r="E13" s="15">
        <f>C10*18%</f>
        <v>47513.52</v>
      </c>
    </row>
    <row r="14" spans="1:7">
      <c r="A14" s="14" t="s">
        <v>31</v>
      </c>
      <c r="B14" s="9"/>
      <c r="C14" s="24"/>
      <c r="D14" s="24"/>
      <c r="E14" s="15">
        <f>B4*7.56*12</f>
        <v>99528.911999999982</v>
      </c>
      <c r="G14" s="29"/>
    </row>
    <row r="15" spans="1:7">
      <c r="A15" s="14" t="s">
        <v>32</v>
      </c>
      <c r="B15" s="9"/>
      <c r="C15" s="24"/>
      <c r="D15" s="24"/>
      <c r="E15" s="15">
        <f>B4*12.8</f>
        <v>14042.88</v>
      </c>
    </row>
    <row r="16" spans="1:7">
      <c r="A16" s="14" t="s">
        <v>9</v>
      </c>
      <c r="B16" s="25"/>
      <c r="C16" s="24"/>
      <c r="D16" s="24"/>
      <c r="E16" s="15">
        <f>B4*10.06</f>
        <v>11036.825999999999</v>
      </c>
      <c r="F16" s="29"/>
    </row>
    <row r="17" spans="1:6">
      <c r="A17" s="6" t="s">
        <v>10</v>
      </c>
      <c r="B17" s="9"/>
      <c r="C17" s="24"/>
      <c r="D17" s="24"/>
      <c r="E17" s="15">
        <f>B4*8.08</f>
        <v>8864.5679999999993</v>
      </c>
    </row>
    <row r="18" spans="1:6">
      <c r="A18" s="6" t="s">
        <v>22</v>
      </c>
      <c r="B18" s="9"/>
      <c r="C18" s="24"/>
      <c r="D18" s="24"/>
      <c r="E18" s="15">
        <f>B4*6</f>
        <v>6582.5999999999995</v>
      </c>
    </row>
    <row r="19" spans="1:6">
      <c r="A19" s="6" t="s">
        <v>28</v>
      </c>
      <c r="B19" s="9"/>
      <c r="C19" s="24"/>
      <c r="D19" s="24"/>
      <c r="E19" s="15">
        <f>B4*7</f>
        <v>7679.6999999999989</v>
      </c>
    </row>
    <row r="20" spans="1:6">
      <c r="A20" s="6" t="s">
        <v>29</v>
      </c>
      <c r="B20" s="9"/>
      <c r="C20" s="24"/>
      <c r="D20" s="24"/>
      <c r="E20" s="15">
        <f>B4*3.71</f>
        <v>4070.2409999999995</v>
      </c>
    </row>
    <row r="21" spans="1:6">
      <c r="A21" s="14" t="s">
        <v>23</v>
      </c>
      <c r="B21" s="9"/>
      <c r="C21" s="24"/>
      <c r="D21" s="24"/>
      <c r="E21" s="15">
        <v>23221</v>
      </c>
    </row>
    <row r="22" spans="1:6">
      <c r="A22" s="14"/>
      <c r="B22" s="9"/>
      <c r="C22" s="24"/>
      <c r="D22" s="24"/>
      <c r="E22" s="15"/>
    </row>
    <row r="23" spans="1:6">
      <c r="A23" s="6" t="s">
        <v>30</v>
      </c>
      <c r="B23" s="9"/>
      <c r="C23" s="24">
        <v>3666</v>
      </c>
      <c r="D23" s="24">
        <v>3031</v>
      </c>
      <c r="E23" s="15">
        <f>C23</f>
        <v>3666</v>
      </c>
    </row>
    <row r="24" spans="1:6">
      <c r="A24" s="8" t="s">
        <v>11</v>
      </c>
      <c r="B24" s="7"/>
      <c r="C24" s="16">
        <v>2546</v>
      </c>
      <c r="D24" s="16">
        <v>2280</v>
      </c>
      <c r="E24" s="16">
        <f>C24</f>
        <v>2546</v>
      </c>
      <c r="F24" s="12"/>
    </row>
    <row r="25" spans="1:6">
      <c r="A25" s="8" t="s">
        <v>33</v>
      </c>
      <c r="B25" s="7"/>
      <c r="C25" s="16">
        <v>5686</v>
      </c>
      <c r="D25" s="16">
        <v>4723</v>
      </c>
      <c r="E25" s="16">
        <f>C25</f>
        <v>5686</v>
      </c>
      <c r="F25" s="12"/>
    </row>
    <row r="26" spans="1:6">
      <c r="A26" s="8" t="s">
        <v>34</v>
      </c>
      <c r="B26" s="7"/>
      <c r="C26" s="16">
        <v>809</v>
      </c>
      <c r="D26" s="16">
        <v>672</v>
      </c>
      <c r="E26" s="16">
        <f>C26</f>
        <v>809</v>
      </c>
      <c r="F26" s="12"/>
    </row>
    <row r="27" spans="1:6">
      <c r="A27" s="8" t="s">
        <v>12</v>
      </c>
      <c r="B27" s="7"/>
      <c r="C27" s="16">
        <v>952</v>
      </c>
      <c r="D27" s="16">
        <v>765</v>
      </c>
      <c r="E27" s="16">
        <f>C27</f>
        <v>952</v>
      </c>
    </row>
    <row r="28" spans="1:6">
      <c r="A28" s="8"/>
      <c r="B28" s="9" t="s">
        <v>24</v>
      </c>
      <c r="C28" s="24">
        <f>SUM(C23:C27)</f>
        <v>13659</v>
      </c>
      <c r="D28" s="24">
        <f>SUM(D23:D27)</f>
        <v>11471</v>
      </c>
      <c r="E28" s="24">
        <f>SUM(E23:E27)</f>
        <v>13659</v>
      </c>
    </row>
    <row r="29" spans="1:6">
      <c r="A29" s="8"/>
      <c r="B29" s="9" t="s">
        <v>25</v>
      </c>
      <c r="C29" s="16"/>
      <c r="D29" s="16"/>
      <c r="E29" s="24">
        <f>E10+E28</f>
        <v>243749</v>
      </c>
    </row>
    <row r="30" spans="1:6">
      <c r="A30" s="8" t="s">
        <v>13</v>
      </c>
      <c r="B30" s="7"/>
      <c r="C30" s="16"/>
      <c r="D30" s="16"/>
      <c r="E30" s="24">
        <f>C10-D10</f>
        <v>27348</v>
      </c>
    </row>
    <row r="31" spans="1:6">
      <c r="A31" s="10"/>
      <c r="B31" s="11"/>
      <c r="C31" s="26"/>
      <c r="D31" s="26"/>
      <c r="E31" s="26"/>
    </row>
    <row r="32" spans="1:6">
      <c r="A32" s="27" t="s">
        <v>14</v>
      </c>
      <c r="B32" s="28"/>
      <c r="C32" s="24"/>
      <c r="D32" s="24"/>
      <c r="E32" s="24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2025-02-18T07:49:37Z</dcterms:modified>
</cp:coreProperties>
</file>