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3"/>
  <c r="E14"/>
  <c r="E7"/>
  <c r="D28"/>
  <c r="C28"/>
  <c r="E27"/>
  <c r="E26"/>
  <c r="E25"/>
  <c r="E24"/>
  <c r="E23"/>
  <c r="E22"/>
  <c r="D9"/>
  <c r="C9"/>
  <c r="E12" s="1"/>
  <c r="E8"/>
  <c r="E30" l="1"/>
  <c r="E28"/>
  <c r="E9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<sst xmlns="http://schemas.openxmlformats.org/spreadsheetml/2006/main" count="34" uniqueCount="34">
  <si>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</si>
  <si>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</si>
  <si>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</si>
  <si>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</si>
  <si>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</si>
  <si>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</si>
  <si>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ул.Нижегородская д.128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</si>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</sst>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4" fontId="1" fillId="0" borderId="0" xfId="0" applyNumberFormat="1" applyFont="1" applyBorder="1"/>
    <xf numFmtId="4" fontId="0" fillId="0" borderId="0" xfId="0" applyNumberFormat="1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Layout" workbookViewId="0">
      <selection sqref="A1:E31"/>
    </sheetView>
  </sheetViews>
  <sheetFormatPr defaultRowHeight="15"/>
  <cols>
    <col min="1" max="1" width="14" customWidth="1"/>
    <col min="2" max="2" width="38.42578125" customWidth="1"/>
    <col min="3" max="3" width="10.5703125" customWidth="1"/>
    <col min="4" max="4" width="11.85546875" customWidth="1"/>
    <col min="5" max="5" width="14.5703125" customWidth="1"/>
    <col min="7" max="7" width="9.7109375" bestFit="1" customWidth="1"/>
    <col min="8" max="9" width="10" bestFit="1" customWidth="1"/>
  </cols>
  <sheetData>
    <row r="1" spans="1:12">
      <c r="A1" s="1" t="s">
        <v>33</v>
      </c>
    </row>
    <row r="3" spans="1:12">
      <c r="A3" s="12" t="s">
        <v>6</v>
      </c>
      <c r="B3" s="13"/>
      <c r="C3" s="2" t="s">
        <v>0</v>
      </c>
      <c r="D3" s="2" t="s">
        <v>1</v>
      </c>
      <c r="E3" s="14" t="s">
        <v>14</v>
      </c>
      <c r="G3" s="6"/>
      <c r="H3" s="7"/>
      <c r="I3" s="5"/>
      <c r="J3" s="5"/>
      <c r="K3" s="5"/>
      <c r="L3" s="5"/>
    </row>
    <row r="4" spans="1:12">
      <c r="A4" s="15" t="s">
        <v>15</v>
      </c>
      <c r="B4" s="16">
        <v>630</v>
      </c>
      <c r="C4" s="17"/>
      <c r="D4" s="17"/>
      <c r="E4" s="18" t="s">
        <v>16</v>
      </c>
      <c r="G4" s="7"/>
      <c r="H4" s="7"/>
      <c r="I4" s="5"/>
      <c r="J4" s="5"/>
      <c r="K4" s="5"/>
      <c r="L4" s="5"/>
    </row>
    <row r="5" spans="1:12">
      <c r="A5" s="19"/>
      <c r="B5" s="20" t="s">
        <v>2</v>
      </c>
      <c r="C5" s="21"/>
      <c r="D5" s="21"/>
      <c r="E5" s="21" t="s">
        <v>3</v>
      </c>
      <c r="G5" s="5"/>
      <c r="H5" s="5"/>
      <c r="I5" s="8"/>
      <c r="J5" s="8"/>
      <c r="K5" s="8"/>
      <c r="L5" s="8"/>
    </row>
    <row r="6" spans="1:12">
      <c r="A6" s="19" t="s">
        <v>5</v>
      </c>
      <c r="B6" s="24"/>
      <c r="C6" s="25">
        <v>55054</v>
      </c>
      <c r="D6" s="25">
        <v>46491</v>
      </c>
      <c r="E6" s="26">
        <v>45447</v>
      </c>
      <c r="G6" s="7"/>
      <c r="H6" s="7"/>
      <c r="I6" s="7"/>
      <c r="J6" s="7"/>
      <c r="K6" s="7"/>
      <c r="L6" s="7"/>
    </row>
    <row r="7" spans="1:12">
      <c r="A7" s="19" t="s">
        <v>17</v>
      </c>
      <c r="B7" s="24"/>
      <c r="C7" s="25">
        <v>73923</v>
      </c>
      <c r="D7" s="25">
        <v>62426</v>
      </c>
      <c r="E7" s="26">
        <f>D7</f>
        <v>62426</v>
      </c>
      <c r="G7" s="36"/>
      <c r="H7" s="7"/>
      <c r="I7" s="7"/>
      <c r="J7" s="9"/>
      <c r="K7" s="9"/>
      <c r="L7" s="9"/>
    </row>
    <row r="8" spans="1:12">
      <c r="A8" s="23" t="s">
        <v>7</v>
      </c>
      <c r="B8" s="24"/>
      <c r="C8" s="22">
        <v>2912</v>
      </c>
      <c r="D8" s="25">
        <v>2458</v>
      </c>
      <c r="E8" s="26">
        <f>C8</f>
        <v>2912</v>
      </c>
      <c r="G8" s="35"/>
      <c r="H8" s="35"/>
      <c r="I8" s="5"/>
      <c r="J8" s="5"/>
      <c r="K8" s="5"/>
      <c r="L8" s="10"/>
    </row>
    <row r="9" spans="1:12">
      <c r="A9" s="19"/>
      <c r="B9" s="20" t="s">
        <v>18</v>
      </c>
      <c r="C9" s="27">
        <f>SUM(C6:C8)</f>
        <v>131889</v>
      </c>
      <c r="D9" s="27">
        <f>SUM(D6:D8)</f>
        <v>111375</v>
      </c>
      <c r="E9" s="28">
        <f>SUM(E6:E8)</f>
        <v>110785</v>
      </c>
      <c r="G9" s="5"/>
      <c r="H9" s="35"/>
      <c r="I9" s="5"/>
      <c r="J9" s="5"/>
      <c r="K9" s="5"/>
      <c r="L9" s="10"/>
    </row>
    <row r="10" spans="1:12">
      <c r="A10" s="29" t="s">
        <v>19</v>
      </c>
      <c r="B10" s="24"/>
      <c r="C10" s="27"/>
      <c r="D10" s="27"/>
      <c r="E10" s="26"/>
      <c r="G10" s="5"/>
      <c r="H10" s="5"/>
      <c r="I10" s="5"/>
      <c r="J10" s="5"/>
      <c r="K10" s="5"/>
      <c r="L10" s="10"/>
    </row>
    <row r="11" spans="1:12">
      <c r="A11" s="29" t="s">
        <v>4</v>
      </c>
      <c r="B11" s="24"/>
      <c r="C11" s="28"/>
      <c r="D11" s="28"/>
      <c r="E11" s="26">
        <f>(D28+D9)*1%</f>
        <v>1159.54</v>
      </c>
      <c r="G11" s="35"/>
      <c r="H11" s="5"/>
      <c r="I11" s="5"/>
      <c r="J11" s="5"/>
      <c r="K11" s="5"/>
      <c r="L11" s="10"/>
    </row>
    <row r="12" spans="1:12">
      <c r="A12" s="23" t="s">
        <v>26</v>
      </c>
      <c r="B12" s="24"/>
      <c r="C12" s="28"/>
      <c r="D12" s="28"/>
      <c r="E12" s="26">
        <f>C9*10%</f>
        <v>13188.900000000001</v>
      </c>
      <c r="G12" s="5"/>
      <c r="H12" s="5"/>
      <c r="I12" s="5"/>
      <c r="J12" s="5"/>
      <c r="K12" s="5"/>
      <c r="L12" s="10"/>
    </row>
    <row r="13" spans="1:12">
      <c r="A13" s="23" t="s">
        <v>31</v>
      </c>
      <c r="B13" s="24"/>
      <c r="C13" s="28"/>
      <c r="D13" s="28"/>
      <c r="E13" s="26">
        <f>6.73*12*B4</f>
        <v>50878.8</v>
      </c>
      <c r="G13" s="5"/>
      <c r="H13" s="5"/>
      <c r="I13" s="5"/>
      <c r="J13" s="5"/>
      <c r="K13" s="5"/>
      <c r="L13" s="10"/>
    </row>
    <row r="14" spans="1:12">
      <c r="A14" s="23" t="s">
        <v>32</v>
      </c>
      <c r="B14" s="24"/>
      <c r="C14" s="28"/>
      <c r="D14" s="28"/>
      <c r="E14" s="26">
        <f>B4*12.8</f>
        <v>8064</v>
      </c>
      <c r="G14" s="5"/>
      <c r="H14" s="5"/>
      <c r="I14" s="5"/>
      <c r="J14" s="5"/>
      <c r="K14" s="5"/>
      <c r="L14" s="10"/>
    </row>
    <row r="15" spans="1:12">
      <c r="A15" s="23" t="s">
        <v>8</v>
      </c>
      <c r="B15" s="30"/>
      <c r="C15" s="28"/>
      <c r="D15" s="28"/>
      <c r="E15" s="26">
        <f>B4*10.06</f>
        <v>6337.8</v>
      </c>
      <c r="G15" s="7"/>
      <c r="H15" s="7"/>
      <c r="I15" s="7"/>
      <c r="J15" s="9"/>
      <c r="K15" s="9"/>
      <c r="L15" s="9"/>
    </row>
    <row r="16" spans="1:12">
      <c r="A16" s="19" t="s">
        <v>9</v>
      </c>
      <c r="B16" s="24"/>
      <c r="C16" s="28"/>
      <c r="D16" s="28"/>
      <c r="E16" s="26">
        <f>B4*8.08</f>
        <v>5090.3999999999996</v>
      </c>
      <c r="G16" s="5"/>
      <c r="H16" s="5"/>
      <c r="I16" s="5"/>
      <c r="J16" s="5"/>
      <c r="K16" s="5"/>
      <c r="L16" s="10"/>
    </row>
    <row r="17" spans="1:12">
      <c r="A17" s="19" t="s">
        <v>20</v>
      </c>
      <c r="B17" s="24"/>
      <c r="C17" s="28"/>
      <c r="D17" s="28"/>
      <c r="E17" s="26">
        <f>B4*6</f>
        <v>3780</v>
      </c>
      <c r="G17" s="5"/>
      <c r="H17" s="5"/>
      <c r="I17" s="5"/>
      <c r="J17" s="5"/>
      <c r="K17" s="5"/>
      <c r="L17" s="10"/>
    </row>
    <row r="18" spans="1:12">
      <c r="A18" s="19" t="s">
        <v>27</v>
      </c>
      <c r="B18" s="24"/>
      <c r="C18" s="28"/>
      <c r="D18" s="28"/>
      <c r="E18" s="26">
        <f>B4*7</f>
        <v>4410</v>
      </c>
      <c r="G18" s="5"/>
      <c r="H18" s="5"/>
      <c r="I18" s="5"/>
      <c r="J18" s="5"/>
      <c r="K18" s="5"/>
      <c r="L18" s="10"/>
    </row>
    <row r="19" spans="1:12">
      <c r="A19" s="19" t="s">
        <v>28</v>
      </c>
      <c r="B19" s="24"/>
      <c r="C19" s="28"/>
      <c r="D19" s="28"/>
      <c r="E19" s="26">
        <f>B4*3.71</f>
        <v>2337.3000000000002</v>
      </c>
      <c r="G19" s="5"/>
      <c r="H19" s="5"/>
      <c r="I19" s="5"/>
      <c r="J19" s="5"/>
      <c r="K19" s="5"/>
      <c r="L19" s="10"/>
    </row>
    <row r="20" spans="1:12">
      <c r="A20" s="23" t="s">
        <v>21</v>
      </c>
      <c r="B20" s="24"/>
      <c r="C20" s="28"/>
      <c r="D20" s="28"/>
      <c r="E20" s="26">
        <v>12626</v>
      </c>
      <c r="G20" s="5"/>
      <c r="H20" s="5"/>
      <c r="I20" s="5"/>
      <c r="J20" s="5"/>
      <c r="K20" s="5"/>
      <c r="L20" s="10"/>
    </row>
    <row r="21" spans="1:12">
      <c r="A21" s="23"/>
      <c r="B21" s="24"/>
      <c r="C21" s="28"/>
      <c r="D21" s="28"/>
      <c r="E21" s="26"/>
      <c r="G21" s="5"/>
      <c r="H21" s="5"/>
      <c r="I21" s="5"/>
      <c r="J21" s="5"/>
      <c r="K21" s="5"/>
      <c r="L21" s="10"/>
    </row>
    <row r="22" spans="1:12" ht="15.75">
      <c r="A22" s="32" t="s">
        <v>11</v>
      </c>
      <c r="B22" s="20"/>
      <c r="C22" s="31">
        <v>1233</v>
      </c>
      <c r="D22" s="31">
        <v>952</v>
      </c>
      <c r="E22" s="31">
        <f t="shared" ref="E22:E27" si="0">C22</f>
        <v>1233</v>
      </c>
      <c r="G22" s="7"/>
      <c r="H22" s="7"/>
      <c r="I22" s="7"/>
      <c r="J22" s="9"/>
      <c r="K22" s="9"/>
      <c r="L22" s="9"/>
    </row>
    <row r="23" spans="1:12" ht="15.75">
      <c r="A23" s="32" t="s">
        <v>29</v>
      </c>
      <c r="B23" s="20"/>
      <c r="C23" s="31">
        <v>1766</v>
      </c>
      <c r="D23" s="31">
        <v>1366</v>
      </c>
      <c r="E23" s="31">
        <f t="shared" si="0"/>
        <v>1766</v>
      </c>
      <c r="G23" s="7"/>
      <c r="H23" s="7"/>
      <c r="I23" s="7"/>
      <c r="J23" s="9"/>
      <c r="K23" s="9"/>
      <c r="L23" s="9"/>
    </row>
    <row r="24" spans="1:12">
      <c r="A24" s="29" t="s">
        <v>10</v>
      </c>
      <c r="B24" s="20"/>
      <c r="C24" s="31">
        <v>2679</v>
      </c>
      <c r="D24" s="31">
        <v>2261</v>
      </c>
      <c r="E24" s="31">
        <f t="shared" si="0"/>
        <v>2679</v>
      </c>
      <c r="G24" s="9"/>
      <c r="H24" s="7"/>
      <c r="I24" s="9"/>
      <c r="J24" s="9"/>
      <c r="K24" s="9"/>
      <c r="L24" s="9"/>
    </row>
    <row r="25" spans="1:12">
      <c r="A25" s="3" t="s">
        <v>22</v>
      </c>
      <c r="B25" s="4"/>
      <c r="C25" s="11"/>
      <c r="D25" s="11"/>
      <c r="E25" s="11">
        <f t="shared" si="0"/>
        <v>0</v>
      </c>
      <c r="G25" s="5"/>
      <c r="H25" s="5"/>
      <c r="I25" s="5"/>
      <c r="J25" s="5"/>
      <c r="K25" s="5"/>
      <c r="L25" s="5"/>
    </row>
    <row r="26" spans="1:12">
      <c r="A26" s="29" t="s">
        <v>23</v>
      </c>
      <c r="B26" s="20"/>
      <c r="C26" s="31"/>
      <c r="D26" s="31"/>
      <c r="E26" s="31">
        <f t="shared" si="0"/>
        <v>0</v>
      </c>
      <c r="G26" s="5"/>
      <c r="H26" s="5"/>
      <c r="I26" s="5"/>
      <c r="J26" s="5"/>
      <c r="K26" s="5"/>
      <c r="L26" s="5"/>
    </row>
    <row r="27" spans="1:12">
      <c r="A27" s="3" t="s">
        <v>24</v>
      </c>
      <c r="B27" s="4"/>
      <c r="C27" s="11"/>
      <c r="D27" s="11"/>
      <c r="E27" s="11">
        <f t="shared" si="0"/>
        <v>0</v>
      </c>
      <c r="G27" s="5"/>
      <c r="H27" s="5"/>
      <c r="I27" s="5"/>
      <c r="J27" s="5"/>
      <c r="K27" s="5"/>
      <c r="L27" s="5"/>
    </row>
    <row r="28" spans="1:12">
      <c r="A28" s="29"/>
      <c r="B28" s="24" t="s">
        <v>30</v>
      </c>
      <c r="C28" s="28">
        <f>SUM(C22:C27)</f>
        <v>5678</v>
      </c>
      <c r="D28" s="28">
        <f>SUM(D22:D27)</f>
        <v>4579</v>
      </c>
      <c r="E28" s="28">
        <f>SUM(E22:E27)</f>
        <v>5678</v>
      </c>
    </row>
    <row r="29" spans="1:12">
      <c r="A29" s="29"/>
      <c r="B29" s="24" t="s">
        <v>25</v>
      </c>
      <c r="C29" s="31"/>
      <c r="D29" s="31"/>
      <c r="E29" s="28">
        <f>E28+E9</f>
        <v>116463</v>
      </c>
    </row>
    <row r="30" spans="1:12">
      <c r="A30" s="29" t="s">
        <v>12</v>
      </c>
      <c r="B30" s="20"/>
      <c r="C30" s="31"/>
      <c r="D30" s="31"/>
      <c r="E30" s="28">
        <f>C9-D9</f>
        <v>20514</v>
      </c>
    </row>
    <row r="31" spans="1:12">
      <c r="A31" s="33" t="s">
        <v>13</v>
      </c>
      <c r="B31" s="34"/>
      <c r="C31" s="28"/>
      <c r="D31" s="28"/>
      <c r="E31" s="28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2025-02-17T08:45:37Z</dcterms:modified>
</cp:coreProperties>
</file>